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o\Desktop\1\Нова папка\"/>
    </mc:Choice>
  </mc:AlternateContent>
  <bookViews>
    <workbookView xWindow="0" yWindow="0" windowWidth="21600" windowHeight="9630" activeTab="1"/>
  </bookViews>
  <sheets>
    <sheet name="Общи данни" sheetId="1" r:id="rId1"/>
    <sheet name="Форма ПП" sheetId="4" r:id="rId2"/>
    <sheet name="Sheet2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oblasti">'[1]do not edit'!$D$5:$D$32</definedName>
    <definedName name="_xlnm.Print_Area" localSheetId="0">'Общи данни'!$A$1:$F$40</definedName>
    <definedName name="_xlnm.Print_Titles" localSheetId="1">'Форма ПП'!$11:$14</definedName>
    <definedName name="sobstvenost">'[1]do not edit'!$G$5:$G$8</definedName>
    <definedName name="Поле">[2]Data!$B$3:$B$6</definedName>
    <definedName name="Поле2" localSheetId="1">[4]Sheet1!$B$3:$B$6</definedName>
    <definedName name="Сек">[2]Data!$D$3:$D$10</definedName>
    <definedName name="Сектор" localSheetId="1">[2]Data!#REF!</definedName>
    <definedName name="Сектор">[2]Data!#REF!</definedName>
    <definedName name="Сектор2" localSheetId="1">[4]Sheet1!$G$3:$G$10</definedName>
    <definedName name="Сектор2">[3]Sheet1!$G$3:$G$10</definedName>
    <definedName name="Сектори" localSheetId="1">[5]Sheet2!$B$4:$B$10</definedName>
    <definedName name="Сектори">[2]Data!#REF!</definedName>
    <definedName name="Фин">[2]Data!$C$3:$C$9</definedName>
    <definedName name="Финансиране" localSheetId="1">[4]Sheet1!$D$3:$D$9</definedName>
    <definedName name="Финансиране2" localSheetId="1">[2]Data!#REF!</definedName>
    <definedName name="Финансиране2">[2]Data!#REF!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4" l="1"/>
  <c r="T17" i="4"/>
  <c r="U17" i="4"/>
  <c r="R18" i="4"/>
  <c r="T18" i="4"/>
  <c r="U18" i="4"/>
  <c r="R19" i="4"/>
  <c r="T19" i="4"/>
  <c r="U19" i="4"/>
  <c r="R20" i="4"/>
  <c r="T20" i="4"/>
  <c r="U20" i="4"/>
  <c r="R21" i="4"/>
  <c r="T21" i="4"/>
  <c r="U21" i="4"/>
  <c r="R22" i="4"/>
  <c r="T22" i="4"/>
  <c r="U22" i="4"/>
  <c r="R23" i="4"/>
  <c r="T23" i="4"/>
  <c r="U23" i="4"/>
  <c r="R24" i="4"/>
  <c r="T24" i="4"/>
  <c r="U24" i="4"/>
  <c r="R25" i="4"/>
  <c r="T25" i="4"/>
  <c r="U25" i="4"/>
  <c r="R26" i="4"/>
  <c r="T26" i="4"/>
  <c r="U26" i="4"/>
  <c r="R27" i="4"/>
  <c r="T27" i="4"/>
  <c r="U27" i="4"/>
  <c r="R28" i="4"/>
  <c r="T28" i="4"/>
  <c r="U28" i="4"/>
  <c r="R29" i="4"/>
  <c r="T29" i="4"/>
  <c r="U29" i="4"/>
  <c r="R30" i="4"/>
  <c r="T30" i="4"/>
  <c r="U30" i="4"/>
  <c r="R31" i="4"/>
  <c r="T31" i="4"/>
  <c r="U31" i="4"/>
  <c r="R32" i="4"/>
  <c r="T32" i="4"/>
  <c r="U32" i="4"/>
  <c r="R33" i="4"/>
  <c r="T33" i="4"/>
  <c r="U33" i="4"/>
  <c r="R34" i="4"/>
  <c r="T34" i="4"/>
  <c r="U34" i="4"/>
  <c r="R35" i="4"/>
  <c r="T35" i="4"/>
  <c r="U35" i="4"/>
  <c r="R36" i="4"/>
  <c r="T36" i="4"/>
  <c r="U36" i="4"/>
  <c r="R37" i="4"/>
  <c r="T37" i="4"/>
  <c r="U37" i="4"/>
  <c r="R38" i="4"/>
  <c r="T38" i="4"/>
  <c r="U38" i="4"/>
  <c r="R39" i="4"/>
  <c r="T39" i="4"/>
  <c r="U39" i="4"/>
  <c r="R40" i="4"/>
  <c r="T40" i="4"/>
  <c r="U40" i="4"/>
  <c r="R41" i="4"/>
  <c r="T41" i="4"/>
  <c r="U41" i="4"/>
  <c r="R42" i="4"/>
  <c r="T42" i="4"/>
  <c r="U42" i="4"/>
  <c r="R43" i="4"/>
  <c r="T43" i="4"/>
  <c r="U43" i="4"/>
  <c r="R44" i="4"/>
  <c r="T44" i="4"/>
  <c r="U44" i="4"/>
  <c r="R45" i="4"/>
  <c r="T45" i="4"/>
  <c r="U45" i="4"/>
  <c r="R46" i="4"/>
  <c r="T46" i="4"/>
  <c r="U46" i="4"/>
  <c r="R47" i="4"/>
  <c r="T47" i="4"/>
  <c r="U47" i="4"/>
  <c r="R48" i="4"/>
  <c r="T48" i="4"/>
  <c r="U48" i="4"/>
  <c r="R49" i="4"/>
  <c r="T49" i="4"/>
  <c r="U49" i="4"/>
  <c r="R50" i="4"/>
  <c r="T50" i="4"/>
  <c r="U50" i="4"/>
  <c r="R51" i="4"/>
  <c r="T51" i="4"/>
  <c r="U51" i="4"/>
  <c r="R52" i="4"/>
  <c r="T52" i="4"/>
  <c r="U52" i="4"/>
  <c r="R53" i="4"/>
  <c r="T53" i="4"/>
  <c r="U53" i="4"/>
  <c r="R54" i="4"/>
  <c r="T54" i="4"/>
  <c r="U54" i="4"/>
  <c r="R55" i="4"/>
  <c r="T55" i="4"/>
  <c r="U55" i="4"/>
  <c r="R56" i="4"/>
  <c r="T56" i="4"/>
  <c r="U56" i="4"/>
  <c r="R57" i="4"/>
  <c r="T57" i="4"/>
  <c r="U57" i="4"/>
  <c r="R58" i="4"/>
  <c r="T58" i="4"/>
  <c r="U58" i="4"/>
  <c r="R59" i="4"/>
  <c r="T59" i="4"/>
  <c r="U59" i="4"/>
  <c r="R60" i="4"/>
  <c r="T60" i="4"/>
  <c r="U60" i="4"/>
  <c r="R61" i="4"/>
  <c r="T61" i="4"/>
  <c r="U61" i="4"/>
  <c r="R62" i="4"/>
  <c r="T62" i="4"/>
  <c r="U62" i="4"/>
  <c r="R63" i="4"/>
  <c r="T63" i="4"/>
  <c r="U63" i="4"/>
  <c r="R64" i="4"/>
  <c r="T64" i="4"/>
  <c r="U64" i="4"/>
  <c r="R65" i="4"/>
  <c r="T65" i="4"/>
  <c r="U65" i="4"/>
  <c r="R66" i="4"/>
  <c r="T66" i="4"/>
  <c r="U66" i="4"/>
  <c r="R67" i="4"/>
  <c r="T67" i="4"/>
  <c r="U67" i="4"/>
  <c r="R68" i="4"/>
  <c r="T68" i="4"/>
  <c r="U68" i="4"/>
  <c r="R69" i="4"/>
  <c r="T69" i="4"/>
  <c r="U69" i="4"/>
  <c r="R70" i="4"/>
  <c r="T70" i="4"/>
  <c r="U70" i="4"/>
  <c r="R71" i="4"/>
  <c r="T71" i="4"/>
  <c r="U71" i="4"/>
  <c r="R72" i="4"/>
  <c r="T72" i="4"/>
  <c r="U72" i="4"/>
  <c r="R73" i="4"/>
  <c r="T73" i="4"/>
  <c r="U73" i="4"/>
  <c r="R74" i="4"/>
  <c r="T74" i="4"/>
  <c r="U74" i="4"/>
  <c r="R75" i="4"/>
  <c r="T75" i="4"/>
  <c r="U75" i="4"/>
  <c r="R76" i="4"/>
  <c r="T76" i="4"/>
  <c r="U76" i="4"/>
  <c r="H77" i="4"/>
  <c r="I77" i="4"/>
  <c r="J77" i="4"/>
  <c r="K77" i="4"/>
  <c r="L77" i="4"/>
  <c r="M77" i="4"/>
  <c r="N77" i="4"/>
  <c r="O77" i="4"/>
  <c r="P77" i="4"/>
  <c r="Q77" i="4"/>
  <c r="S77" i="4"/>
  <c r="U77" i="4"/>
  <c r="R77" i="4" l="1"/>
  <c r="U8" i="4" s="1"/>
  <c r="U9" i="4" s="1"/>
  <c r="T77" i="4"/>
</calcChain>
</file>

<file path=xl/sharedStrings.xml><?xml version="1.0" encoding="utf-8"?>
<sst xmlns="http://schemas.openxmlformats.org/spreadsheetml/2006/main" count="120" uniqueCount="101">
  <si>
    <t>(инж. Атанас Стоилов)</t>
  </si>
  <si>
    <r>
      <t xml:space="preserve">Подпис: </t>
    </r>
    <r>
      <rPr>
        <sz val="10"/>
        <rFont val="Times New Roman"/>
        <family val="1"/>
        <charset val="204"/>
      </rPr>
      <t>........................................</t>
    </r>
  </si>
  <si>
    <t>Дата: 25.02. 2014 г.</t>
  </si>
  <si>
    <t>4. 1 toe(тон нефтен еквивалент) = 11,6 MWh</t>
  </si>
  <si>
    <t>3. Енергийни спестявания от изпълнени мерки за повишаване на енергийната ефективност, обявени в отчетa за изпълнението на плановете по чл.12.</t>
  </si>
  <si>
    <t>2. Изпълнението на индивидуалните цели за енергийни спестявания се определят въз основа на удостоверенията за енергийни спестявания, притежавани от задълженото лице, с натрупване. Удостоверенията се издават според процедурата, регламентирана в  раздел глава 5, IV от ЗЕЕ.</t>
  </si>
  <si>
    <t>1. Индивидуалните цели за енергийни спестявания се попълват въз основа на стойностите, приети в НПДЕЕ.</t>
  </si>
  <si>
    <t>MWh</t>
  </si>
  <si>
    <t>toe</t>
  </si>
  <si>
    <r>
      <t xml:space="preserve">ЕНЕРГИЙНИ СПЕСТЯВАНИЯ ОТ ВСИЧКИ ИЗПЪЛНЕНИЕ МЕРКИ </t>
    </r>
    <r>
      <rPr>
        <b/>
        <vertAlign val="superscript"/>
        <sz val="10"/>
        <rFont val="Times New Roman"/>
        <family val="1"/>
        <charset val="204"/>
      </rPr>
      <t>3</t>
    </r>
  </si>
  <si>
    <r>
      <t xml:space="preserve">ЕНЕРГИЙНИ СПЕСТЯВАНИЯ, ДОКАЗАНИ С ИЗДАДЕНИ УДОСТОВЕРЕНИЯ </t>
    </r>
    <r>
      <rPr>
        <b/>
        <vertAlign val="superscript"/>
        <sz val="10"/>
        <rFont val="Times New Roman"/>
        <family val="1"/>
        <charset val="204"/>
      </rPr>
      <t>2</t>
    </r>
  </si>
  <si>
    <t>Таблица 1.3</t>
  </si>
  <si>
    <t>I.3. ПОСТИГНАТО СПЕСТЯВАНЕ НА ЕНЕРГИЯ</t>
  </si>
  <si>
    <t>-</t>
  </si>
  <si>
    <r>
      <t>ОБЩА И МЕЖДИННА ИНДИВИДУАЛНИ ЦЕЛИ ЗА ЕНЕРГИЙНИ СПЕСТЯВАНИЯ КЪМ</t>
    </r>
    <r>
      <rPr>
        <b/>
        <vertAlign val="superscript"/>
        <sz val="10"/>
        <rFont val="Times New Roman"/>
        <family val="1"/>
        <charset val="204"/>
      </rPr>
      <t>1</t>
    </r>
  </si>
  <si>
    <t>Таблица 1.2</t>
  </si>
  <si>
    <t>I.2. ИНФОРМАЦИЯ ЗА ИНДИВИДУАЛНАТА ЦЕЛ ЗА ЕНЕРГИЙНИ СПЕСТЯВАНИЯ</t>
  </si>
  <si>
    <t>инж. Атанас Костадинов Стоилов</t>
  </si>
  <si>
    <t>Представлявано от</t>
  </si>
  <si>
    <t>БУЛСТАТ 000093385</t>
  </si>
  <si>
    <t>ЕИК номер по Търговския регистър/БУЛСТАТ</t>
  </si>
  <si>
    <t>гр. Аксаково, ул. "Георги Петлешев" №58Б</t>
  </si>
  <si>
    <t>Адрес на управление</t>
  </si>
  <si>
    <t>Община Аксаково</t>
  </si>
  <si>
    <t>Наименование</t>
  </si>
  <si>
    <t>Таблица 1.1</t>
  </si>
  <si>
    <t xml:space="preserve">I.1. НАИМЕНОВАНИЕ </t>
  </si>
  <si>
    <t>I. ИНФОРМАЦИЯ ЗА ЗАДЪЛЖЕНОТО ЛИЦЕ</t>
  </si>
  <si>
    <t>Изготвените отчети се представят на хартиен и магнитен носител в Агенцията по енергийна ефективност/Агенция за устойчиво енергийно развитие не по-късно от 31 март всяка година в съответствие с чл. 12, ал. 2 от ЗЕЕ и чл.36, ал.6 от ЗЕЕ.</t>
  </si>
  <si>
    <t xml:space="preserve">3. Собствениците на промишлени системи по чл.33 ал.2 от ЗЕЕ, на основание чл.36, ал. 5 от ЗЕЕ. </t>
  </si>
  <si>
    <t>2. Собствениците на сгради по чл.19, ал.1 от ЗЕЕ, на основание чл.36, ал.5 от ЗЕЕ</t>
  </si>
  <si>
    <t>1. Органите на централната власт и органите на местното самоуправление, на основание чл.12, ал.1 от ЗЕЕ</t>
  </si>
  <si>
    <t xml:space="preserve">Настоящият отчет се изготвя от : </t>
  </si>
  <si>
    <t>за управлението на енергийната ефективност в сгради и промишлени системи по чл.36 от ЗЕЕ</t>
  </si>
  <si>
    <t xml:space="preserve">за изпълнението на плановете по чл.12 от ЗЕЕ и </t>
  </si>
  <si>
    <t>ГОДИШНИ ОТЧЕТИ</t>
  </si>
  <si>
    <t>Отчетна година</t>
  </si>
  <si>
    <t>инж.Атанас Стоилов</t>
  </si>
  <si>
    <t>Одобрил:</t>
  </si>
  <si>
    <t>25.02.2014г.</t>
  </si>
  <si>
    <t>Дата:</t>
  </si>
  <si>
    <t>инж. Светослав Добрев - гл. експерт "ТИ"
тел: 052 762163</t>
  </si>
  <si>
    <t>Изготвил:</t>
  </si>
  <si>
    <t>Забележки:
1. Данните в таблицата се попълват в съответствие с указанията, публикувани на Web страницата на АУЕР.
2. В колона 4 се попълват само дейности и мерки, чийто ефект не е доказан след обследване за енергийна ефективност.</t>
  </si>
  <si>
    <t>Общо</t>
  </si>
  <si>
    <t>няма изпълнени мерки през 2013г.</t>
  </si>
  <si>
    <t xml:space="preserve"> - </t>
  </si>
  <si>
    <t>год.</t>
  </si>
  <si>
    <t>тона/
год.</t>
  </si>
  <si>
    <t>хил.лв./
год.</t>
  </si>
  <si>
    <t>MWh/год.</t>
  </si>
  <si>
    <t>t/год.</t>
  </si>
  <si>
    <t>kcal/kg</t>
  </si>
  <si>
    <r>
      <t>nm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/год.</t>
    </r>
  </si>
  <si>
    <t>хил. лева</t>
  </si>
  <si>
    <t>Калоричност</t>
  </si>
  <si>
    <t>Количе
ство</t>
  </si>
  <si>
    <t>Топл.
енергия (ТЕЦ)</t>
  </si>
  <si>
    <t>Ел. 
енергия</t>
  </si>
  <si>
    <t>Дърва</t>
  </si>
  <si>
    <t>Въглища или друго гориво</t>
  </si>
  <si>
    <t>Пропан-бутан</t>
  </si>
  <si>
    <t>Мазут</t>
  </si>
  <si>
    <t>Нафта</t>
  </si>
  <si>
    <t>Приро
ден 
газ</t>
  </si>
  <si>
    <t>Срок на откупуване</t>
  </si>
  <si>
    <r>
      <t>Спестени емисии CO</t>
    </r>
    <r>
      <rPr>
        <b/>
        <vertAlign val="subscript"/>
        <sz val="10"/>
        <rFont val="Arial"/>
        <family val="2"/>
        <charset val="204"/>
      </rPr>
      <t xml:space="preserve">2 </t>
    </r>
  </si>
  <si>
    <t xml:space="preserve">Спестени средства </t>
  </si>
  <si>
    <t>ОБЩО
горива и енергии</t>
  </si>
  <si>
    <t>Спестени енергии годишно</t>
  </si>
  <si>
    <t>Спестени горива годишно</t>
  </si>
  <si>
    <t>Забележка</t>
  </si>
  <si>
    <t>Очакван/Постигнат ефект</t>
  </si>
  <si>
    <t>Инвестиции</t>
  </si>
  <si>
    <t>Сектор
(избира се от падащото меню)</t>
  </si>
  <si>
    <t>Източници на финансиране (избира се от падащото меню)</t>
  </si>
  <si>
    <t>Дата на приключване на мярката</t>
  </si>
  <si>
    <t>Дейности и мерки за повишаване на енергийната ефективност</t>
  </si>
  <si>
    <t>Име на проекта</t>
  </si>
  <si>
    <t>Име на програмата</t>
  </si>
  <si>
    <t>№</t>
  </si>
  <si>
    <t>%</t>
  </si>
  <si>
    <t>58б</t>
  </si>
  <si>
    <t>ул."Георги Петлешев"</t>
  </si>
  <si>
    <t>гр.Аксаково</t>
  </si>
  <si>
    <t>Аксаково</t>
  </si>
  <si>
    <t>Варна</t>
  </si>
  <si>
    <t>GWh</t>
  </si>
  <si>
    <t>Изпълнение на индивидуална цел за енергийни спестявания</t>
  </si>
  <si>
    <t>Улица</t>
  </si>
  <si>
    <t>Населено място</t>
  </si>
  <si>
    <t>Община</t>
  </si>
  <si>
    <t>Област</t>
  </si>
  <si>
    <t>Индивидуална цел за енергийни спестявания до 2016 г.</t>
  </si>
  <si>
    <t>Адрес:</t>
  </si>
  <si>
    <t>ОТЧЕТНА ГОДИНА:</t>
  </si>
  <si>
    <t>000093385</t>
  </si>
  <si>
    <t>ОБЩИНА АКСАКОВО</t>
  </si>
  <si>
    <t>Община:</t>
  </si>
  <si>
    <t>ОТЧЕТ НА ИЗПЪЛНЕНИЕТО НА ПЛАНОВЕТЕ ЗА ЕНЕРГИЙНА ЕФЕКТИВНОСТ СЪГЛАСНО ЧЛ. 12 ОТ ЗЕЕ</t>
  </si>
  <si>
    <t>ПРИЛОЖЕНИЕ 1: ПЛАНОВЕ И ПРОГРАМИ ЗА ЕНЕРГИЙНА ЕФЕКТИВНОСТ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</si>
</sst>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"/>
  </numFmts>
  <fonts count="28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vertAlign val="superscript"/>
      <sz val="10"/>
      <name val="Times New Roman"/>
      <family val="1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Bookman Old Style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vertAlign val="subscript"/>
      <sz val="10"/>
      <name val="Arial"/>
      <family val="2"/>
      <charset val="204"/>
    </font>
    <font>
      <b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220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justify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wrapText="1"/>
    </xf>
    <xf numFmtId="0" fontId="2" fillId="2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 vertical="justify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11" fillId="0" borderId="0" xfId="0" applyFont="1" applyBorder="1" applyAlignment="1">
      <alignment horizontal="right"/>
    </xf>
    <xf numFmtId="0" fontId="14" fillId="0" borderId="0" xfId="0" applyFont="1" applyBorder="1" applyAlignment="1">
      <alignment wrapText="1"/>
    </xf>
    <xf numFmtId="0" fontId="2" fillId="0" borderId="9" xfId="0" applyFont="1" applyFill="1" applyBorder="1" applyAlignment="1" applyProtection="1">
      <alignment horizontal="center" vertical="justify" wrapText="1"/>
      <protection locked="0"/>
    </xf>
    <xf numFmtId="0" fontId="2" fillId="2" borderId="13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horizontal="right" wrapText="1"/>
    </xf>
    <xf numFmtId="0" fontId="11" fillId="0" borderId="0" xfId="0" applyFont="1" applyBorder="1" applyAlignment="1" applyProtection="1">
      <alignment horizontal="right" wrapText="1"/>
    </xf>
    <xf numFmtId="0" fontId="0" fillId="0" borderId="0" xfId="0" applyAlignment="1">
      <alignment wrapText="1"/>
    </xf>
    <xf numFmtId="0" fontId="6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vertical="justify" wrapText="1"/>
      <protection locked="0"/>
    </xf>
    <xf numFmtId="0" fontId="6" fillId="2" borderId="4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2" fillId="0" borderId="0" xfId="0" applyFont="1" applyAlignment="1" applyProtection="1">
      <alignment horizontal="right" wrapText="1"/>
      <protection locked="0"/>
    </xf>
    <xf numFmtId="0" fontId="19" fillId="0" borderId="16" xfId="0" applyFont="1" applyBorder="1" applyAlignment="1" applyProtection="1">
      <alignment wrapText="1"/>
      <protection locked="0"/>
    </xf>
    <xf numFmtId="0" fontId="1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49" fontId="5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19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>
      <alignment horizontal="left" wrapText="1"/>
    </xf>
    <xf numFmtId="0" fontId="6" fillId="2" borderId="15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14" fillId="0" borderId="25" xfId="0" applyFont="1" applyBorder="1" applyAlignment="1">
      <alignment horizontal="left" wrapText="1"/>
    </xf>
    <xf numFmtId="0" fontId="14" fillId="0" borderId="24" xfId="0" applyFont="1" applyBorder="1" applyAlignment="1">
      <alignment horizontal="left" wrapText="1"/>
    </xf>
    <xf numFmtId="0" fontId="6" fillId="2" borderId="3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2" borderId="7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left" vertical="center" wrapText="1"/>
    </xf>
    <xf numFmtId="0" fontId="0" fillId="0" borderId="2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1" fillId="0" borderId="28" xfId="0" applyFont="1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17" fillId="2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wrapText="1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>
      <alignment wrapText="1"/>
    </xf>
    <xf numFmtId="0" fontId="5" fillId="2" borderId="22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0" fontId="0" fillId="0" borderId="6" xfId="0" applyBorder="1" applyAlignment="1">
      <alignment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right" vertical="justify" wrapText="1"/>
      <protection locked="0"/>
    </xf>
    <xf numFmtId="0" fontId="14" fillId="0" borderId="0" xfId="1" applyFont="1"/>
    <xf numFmtId="0" fontId="21" fillId="0" borderId="0" xfId="1" applyFont="1" applyAlignment="1"/>
    <xf numFmtId="0" fontId="21" fillId="0" borderId="0" xfId="1" applyFont="1"/>
    <xf numFmtId="0" fontId="22" fillId="0" borderId="0" xfId="1" applyFont="1" applyAlignment="1" applyProtection="1">
      <alignment horizontal="left" vertical="center" wrapText="1"/>
      <protection locked="0"/>
    </xf>
    <xf numFmtId="0" fontId="22" fillId="0" borderId="0" xfId="1" applyFont="1"/>
    <xf numFmtId="0" fontId="23" fillId="0" borderId="0" xfId="1" applyFont="1" applyProtection="1">
      <protection locked="0"/>
    </xf>
    <xf numFmtId="0" fontId="23" fillId="0" borderId="0" xfId="1" applyFont="1" applyAlignment="1" applyProtection="1">
      <protection locked="0"/>
    </xf>
    <xf numFmtId="0" fontId="22" fillId="0" borderId="0" xfId="1" applyFont="1" applyAlignment="1" applyProtection="1">
      <alignment horizontal="left" vertical="center"/>
    </xf>
    <xf numFmtId="0" fontId="14" fillId="0" borderId="0" xfId="1" applyFont="1" applyProtection="1">
      <protection locked="0"/>
    </xf>
    <xf numFmtId="0" fontId="24" fillId="0" borderId="0" xfId="1" applyFont="1" applyProtection="1"/>
    <xf numFmtId="0" fontId="22" fillId="0" borderId="0" xfId="1" applyFont="1" applyProtection="1">
      <protection locked="0"/>
    </xf>
    <xf numFmtId="0" fontId="22" fillId="0" borderId="29" xfId="1" applyFont="1" applyBorder="1" applyAlignment="1">
      <alignment horizontal="left" vertical="center" wrapText="1"/>
    </xf>
    <xf numFmtId="0" fontId="14" fillId="0" borderId="16" xfId="1" applyFont="1" applyBorder="1" applyAlignment="1" applyProtection="1">
      <alignment horizontal="left" vertical="center" wrapText="1"/>
      <protection locked="0"/>
    </xf>
    <xf numFmtId="164" fontId="14" fillId="3" borderId="30" xfId="1" applyNumberFormat="1" applyFont="1" applyFill="1" applyBorder="1" applyAlignment="1">
      <alignment horizontal="center" vertical="center" wrapText="1"/>
    </xf>
    <xf numFmtId="164" fontId="14" fillId="3" borderId="16" xfId="1" applyNumberFormat="1" applyFont="1" applyFill="1" applyBorder="1" applyAlignment="1">
      <alignment horizontal="center" vertical="center"/>
    </xf>
    <xf numFmtId="164" fontId="14" fillId="0" borderId="16" xfId="1" applyNumberFormat="1" applyFont="1" applyBorder="1" applyAlignment="1">
      <alignment horizontal="center" vertical="center"/>
    </xf>
    <xf numFmtId="4" fontId="14" fillId="3" borderId="16" xfId="1" applyNumberFormat="1" applyFont="1" applyFill="1" applyBorder="1" applyAlignment="1">
      <alignment horizontal="center" vertical="center"/>
    </xf>
    <xf numFmtId="0" fontId="9" fillId="0" borderId="14" xfId="1" applyFont="1" applyBorder="1" applyAlignment="1">
      <alignment horizontal="left" vertical="center"/>
    </xf>
    <xf numFmtId="0" fontId="9" fillId="0" borderId="25" xfId="1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/>
    </xf>
    <xf numFmtId="165" fontId="14" fillId="3" borderId="30" xfId="1" applyNumberFormat="1" applyFont="1" applyFill="1" applyBorder="1" applyAlignment="1">
      <alignment horizontal="center" vertical="center" wrapText="1"/>
    </xf>
    <xf numFmtId="3" fontId="14" fillId="0" borderId="16" xfId="1" applyNumberFormat="1" applyFont="1" applyBorder="1" applyAlignment="1" applyProtection="1">
      <alignment horizontal="center" vertical="center" wrapText="1"/>
      <protection locked="0"/>
    </xf>
    <xf numFmtId="4" fontId="14" fillId="3" borderId="30" xfId="1" applyNumberFormat="1" applyFont="1" applyFill="1" applyBorder="1" applyAlignment="1">
      <alignment horizontal="center" vertical="center" wrapText="1"/>
    </xf>
    <xf numFmtId="3" fontId="14" fillId="0" borderId="30" xfId="1" applyNumberFormat="1" applyFont="1" applyBorder="1" applyAlignment="1" applyProtection="1">
      <alignment horizontal="center" vertical="center" wrapText="1"/>
      <protection locked="0"/>
    </xf>
    <xf numFmtId="164" fontId="14" fillId="0" borderId="30" xfId="1" applyNumberFormat="1" applyFont="1" applyBorder="1" applyAlignment="1" applyProtection="1">
      <alignment horizontal="center" vertical="center" wrapText="1"/>
      <protection locked="0"/>
    </xf>
    <xf numFmtId="0" fontId="14" fillId="0" borderId="16" xfId="1" applyFont="1" applyBorder="1" applyAlignment="1" applyProtection="1">
      <alignment horizontal="center" vertical="center" wrapText="1"/>
      <protection locked="0"/>
    </xf>
    <xf numFmtId="0" fontId="14" fillId="0" borderId="30" xfId="1" applyFont="1" applyBorder="1" applyAlignment="1">
      <alignment horizontal="center" vertical="center"/>
    </xf>
    <xf numFmtId="0" fontId="14" fillId="0" borderId="30" xfId="1" applyFont="1" applyBorder="1" applyAlignment="1" applyProtection="1">
      <alignment horizontal="left" vertical="center" wrapText="1"/>
      <protection locked="0"/>
    </xf>
    <xf numFmtId="0" fontId="14" fillId="0" borderId="30" xfId="1" applyFont="1" applyBorder="1" applyAlignment="1" applyProtection="1">
      <alignment horizontal="center" vertical="center" wrapText="1"/>
      <protection locked="0"/>
    </xf>
    <xf numFmtId="14" fontId="14" fillId="0" borderId="30" xfId="1" applyNumberFormat="1" applyFont="1" applyBorder="1" applyAlignment="1" applyProtection="1">
      <alignment horizontal="center" vertical="center" wrapText="1"/>
      <protection locked="0"/>
    </xf>
    <xf numFmtId="0" fontId="9" fillId="0" borderId="31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21" fillId="0" borderId="16" xfId="1" applyFont="1" applyBorder="1" applyAlignment="1">
      <alignment horizontal="center" vertical="center" wrapText="1"/>
    </xf>
    <xf numFmtId="1" fontId="9" fillId="0" borderId="16" xfId="1" applyNumberFormat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3" fontId="9" fillId="0" borderId="16" xfId="1" applyNumberFormat="1" applyFont="1" applyBorder="1" applyAlignment="1">
      <alignment horizontal="center" vertical="center" wrapText="1"/>
    </xf>
    <xf numFmtId="0" fontId="9" fillId="4" borderId="30" xfId="1" applyFont="1" applyFill="1" applyBorder="1" applyAlignment="1">
      <alignment horizontal="center" vertical="center" textRotation="90" wrapText="1"/>
    </xf>
    <xf numFmtId="2" fontId="9" fillId="4" borderId="30" xfId="1" applyNumberFormat="1" applyFont="1" applyFill="1" applyBorder="1" applyAlignment="1">
      <alignment horizontal="center" vertical="center" textRotation="90" wrapText="1"/>
    </xf>
    <xf numFmtId="2" fontId="9" fillId="4" borderId="30" xfId="1" applyNumberFormat="1" applyFont="1" applyFill="1" applyBorder="1" applyAlignment="1">
      <alignment horizontal="center" vertical="center" wrapText="1"/>
    </xf>
    <xf numFmtId="2" fontId="9" fillId="4" borderId="16" xfId="1" applyNumberFormat="1" applyFont="1" applyFill="1" applyBorder="1" applyAlignment="1">
      <alignment horizontal="center" vertical="center" wrapText="1"/>
    </xf>
    <xf numFmtId="0" fontId="9" fillId="4" borderId="30" xfId="1" applyFont="1" applyFill="1" applyBorder="1" applyAlignment="1">
      <alignment horizontal="center" vertical="center" textRotation="90"/>
    </xf>
    <xf numFmtId="0" fontId="9" fillId="4" borderId="30" xfId="1" applyFont="1" applyFill="1" applyBorder="1" applyAlignment="1">
      <alignment horizontal="center" vertical="center" wrapText="1"/>
    </xf>
    <xf numFmtId="0" fontId="9" fillId="4" borderId="30" xfId="1" applyFont="1" applyFill="1" applyBorder="1" applyAlignment="1">
      <alignment horizontal="center" vertical="center"/>
    </xf>
    <xf numFmtId="0" fontId="9" fillId="4" borderId="32" xfId="1" applyFont="1" applyFill="1" applyBorder="1" applyAlignment="1">
      <alignment horizontal="center" vertical="center" textRotation="90" wrapText="1"/>
    </xf>
    <xf numFmtId="2" fontId="9" fillId="4" borderId="32" xfId="1" applyNumberFormat="1" applyFont="1" applyFill="1" applyBorder="1" applyAlignment="1">
      <alignment horizontal="center" vertical="center" textRotation="90" wrapText="1"/>
    </xf>
    <xf numFmtId="2" fontId="9" fillId="4" borderId="32" xfId="1" applyNumberFormat="1" applyFont="1" applyFill="1" applyBorder="1" applyAlignment="1">
      <alignment horizontal="center" vertical="center" wrapText="1"/>
    </xf>
    <xf numFmtId="2" fontId="9" fillId="4" borderId="33" xfId="1" applyNumberFormat="1" applyFont="1" applyFill="1" applyBorder="1" applyAlignment="1">
      <alignment horizontal="center" vertical="center" wrapText="1"/>
    </xf>
    <xf numFmtId="2" fontId="9" fillId="4" borderId="14" xfId="1" applyNumberFormat="1" applyFont="1" applyFill="1" applyBorder="1" applyAlignment="1">
      <alignment horizontal="center" vertical="center" wrapText="1"/>
    </xf>
    <xf numFmtId="2" fontId="9" fillId="4" borderId="15" xfId="1" applyNumberFormat="1" applyFont="1" applyFill="1" applyBorder="1" applyAlignment="1">
      <alignment horizontal="center" vertical="center" wrapText="1"/>
    </xf>
    <xf numFmtId="0" fontId="9" fillId="4" borderId="32" xfId="1" applyFont="1" applyFill="1" applyBorder="1" applyAlignment="1">
      <alignment horizontal="center" vertical="center" textRotation="90"/>
    </xf>
    <xf numFmtId="0" fontId="9" fillId="4" borderId="32" xfId="1" applyFont="1" applyFill="1" applyBorder="1" applyAlignment="1">
      <alignment horizontal="center" vertical="center" wrapText="1"/>
    </xf>
    <xf numFmtId="0" fontId="9" fillId="4" borderId="32" xfId="1" applyFont="1" applyFill="1" applyBorder="1" applyAlignment="1">
      <alignment horizontal="center" vertical="center"/>
    </xf>
    <xf numFmtId="2" fontId="9" fillId="4" borderId="33" xfId="1" applyNumberFormat="1" applyFont="1" applyFill="1" applyBorder="1" applyAlignment="1">
      <alignment horizontal="center" vertical="center" textRotation="90" wrapText="1"/>
    </xf>
    <xf numFmtId="0" fontId="9" fillId="4" borderId="16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4" borderId="33" xfId="1" applyFont="1" applyFill="1" applyBorder="1" applyAlignment="1">
      <alignment horizontal="center" vertical="center" textRotation="90" wrapText="1"/>
    </xf>
    <xf numFmtId="0" fontId="9" fillId="4" borderId="33" xfId="1" applyFont="1" applyFill="1" applyBorder="1" applyAlignment="1">
      <alignment horizontal="center" vertical="center" wrapText="1"/>
    </xf>
    <xf numFmtId="0" fontId="9" fillId="0" borderId="34" xfId="1" applyFont="1" applyBorder="1" applyAlignment="1" applyProtection="1">
      <alignment horizontal="center" vertical="center" wrapText="1"/>
      <protection locked="0"/>
    </xf>
    <xf numFmtId="0" fontId="27" fillId="0" borderId="34" xfId="1" applyFont="1" applyFill="1" applyBorder="1" applyAlignment="1">
      <alignment horizontal="left" vertical="center" wrapText="1"/>
    </xf>
    <xf numFmtId="0" fontId="9" fillId="0" borderId="34" xfId="1" applyFont="1" applyBorder="1" applyAlignment="1">
      <alignment horizontal="center" vertical="center" wrapText="1"/>
    </xf>
    <xf numFmtId="0" fontId="9" fillId="0" borderId="25" xfId="1" applyFont="1" applyFill="1" applyBorder="1" applyAlignment="1">
      <alignment vertical="center"/>
    </xf>
    <xf numFmtId="0" fontId="12" fillId="0" borderId="25" xfId="1" applyFont="1" applyFill="1" applyBorder="1" applyAlignment="1">
      <alignment horizontal="center" vertical="center" wrapText="1"/>
    </xf>
    <xf numFmtId="0" fontId="12" fillId="0" borderId="25" xfId="1" applyFont="1" applyFill="1" applyBorder="1" applyAlignment="1">
      <alignment horizontal="center" vertical="center" wrapText="1"/>
    </xf>
    <xf numFmtId="0" fontId="23" fillId="0" borderId="16" xfId="1" applyFont="1" applyFill="1" applyBorder="1" applyAlignment="1" applyProtection="1">
      <alignment horizontal="center" vertical="center" wrapText="1"/>
    </xf>
    <xf numFmtId="3" fontId="22" fillId="0" borderId="16" xfId="1" applyNumberFormat="1" applyFont="1" applyFill="1" applyBorder="1" applyAlignment="1" applyProtection="1">
      <alignment horizontal="center" vertical="center" wrapText="1"/>
    </xf>
    <xf numFmtId="0" fontId="9" fillId="4" borderId="35" xfId="1" applyFont="1" applyFill="1" applyBorder="1" applyAlignment="1">
      <alignment horizontal="left" vertical="center" wrapText="1"/>
    </xf>
    <xf numFmtId="0" fontId="9" fillId="4" borderId="34" xfId="1" applyFont="1" applyFill="1" applyBorder="1" applyAlignment="1">
      <alignment horizontal="left" vertical="center" wrapText="1"/>
    </xf>
    <xf numFmtId="0" fontId="9" fillId="4" borderId="36" xfId="1" applyFont="1" applyFill="1" applyBorder="1" applyAlignment="1">
      <alignment horizontal="left" vertical="center" wrapText="1"/>
    </xf>
    <xf numFmtId="0" fontId="23" fillId="0" borderId="0" xfId="1" applyFont="1" applyBorder="1" applyAlignment="1" applyProtection="1">
      <alignment horizontal="left" vertical="center" wrapText="1"/>
      <protection locked="0"/>
    </xf>
    <xf numFmtId="0" fontId="9" fillId="0" borderId="0" xfId="1" applyFont="1" applyBorder="1" applyAlignment="1" applyProtection="1">
      <alignment horizontal="left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9" fillId="0" borderId="14" xfId="1" applyFont="1" applyBorder="1" applyAlignment="1" applyProtection="1">
      <alignment horizontal="center" vertical="center" wrapText="1"/>
      <protection locked="0"/>
    </xf>
    <xf numFmtId="0" fontId="9" fillId="0" borderId="25" xfId="1" applyFont="1" applyBorder="1" applyAlignment="1" applyProtection="1">
      <alignment horizontal="center" vertical="center" wrapText="1"/>
      <protection locked="0"/>
    </xf>
    <xf numFmtId="0" fontId="9" fillId="0" borderId="15" xfId="1" applyFont="1" applyBorder="1" applyAlignment="1" applyProtection="1">
      <alignment horizontal="center" vertical="center" wrapText="1"/>
      <protection locked="0"/>
    </xf>
    <xf numFmtId="0" fontId="9" fillId="0" borderId="16" xfId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center" vertical="center" wrapText="1"/>
      <protection locked="0"/>
    </xf>
    <xf numFmtId="0" fontId="9" fillId="0" borderId="15" xfId="1" applyFont="1" applyFill="1" applyBorder="1" applyAlignment="1" applyProtection="1">
      <alignment horizontal="center" vertical="center" wrapText="1"/>
      <protection locked="0"/>
    </xf>
    <xf numFmtId="164" fontId="22" fillId="0" borderId="16" xfId="1" applyNumberFormat="1" applyFont="1" applyFill="1" applyBorder="1" applyAlignment="1" applyProtection="1">
      <alignment horizontal="center" vertical="center" wrapText="1"/>
    </xf>
    <xf numFmtId="0" fontId="9" fillId="4" borderId="37" xfId="1" applyFont="1" applyFill="1" applyBorder="1" applyAlignment="1">
      <alignment horizontal="left" vertical="center" wrapText="1"/>
    </xf>
    <xf numFmtId="0" fontId="9" fillId="4" borderId="29" xfId="1" applyFont="1" applyFill="1" applyBorder="1" applyAlignment="1">
      <alignment horizontal="left" vertical="center" wrapText="1"/>
    </xf>
    <xf numFmtId="0" fontId="9" fillId="4" borderId="38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4" borderId="16" xfId="1" applyFont="1" applyFill="1" applyBorder="1" applyAlignment="1" applyProtection="1">
      <alignment horizontal="center" vertical="center" wrapText="1"/>
    </xf>
    <xf numFmtId="0" fontId="9" fillId="4" borderId="14" xfId="1" applyFont="1" applyFill="1" applyBorder="1" applyAlignment="1" applyProtection="1">
      <alignment horizontal="center" vertical="center" wrapText="1"/>
    </xf>
    <xf numFmtId="0" fontId="9" fillId="4" borderId="25" xfId="1" applyFont="1" applyFill="1" applyBorder="1" applyAlignment="1" applyProtection="1">
      <alignment horizontal="center" vertical="center" wrapText="1"/>
    </xf>
    <xf numFmtId="0" fontId="9" fillId="4" borderId="15" xfId="1" applyFont="1" applyFill="1" applyBorder="1" applyAlignment="1" applyProtection="1">
      <alignment horizontal="center" vertical="center" wrapText="1"/>
    </xf>
    <xf numFmtId="4" fontId="22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9" fillId="4" borderId="14" xfId="1" applyFont="1" applyFill="1" applyBorder="1" applyAlignment="1">
      <alignment horizontal="left" vertical="center" wrapText="1"/>
    </xf>
    <xf numFmtId="0" fontId="9" fillId="4" borderId="25" xfId="1" applyFont="1" applyFill="1" applyBorder="1" applyAlignment="1">
      <alignment horizontal="left" vertical="center" wrapText="1"/>
    </xf>
    <xf numFmtId="0" fontId="9" fillId="4" borderId="15" xfId="1" applyFont="1" applyFill="1" applyBorder="1" applyAlignment="1">
      <alignment horizontal="left" vertical="center" wrapText="1"/>
    </xf>
    <xf numFmtId="0" fontId="23" fillId="0" borderId="25" xfId="1" applyFont="1" applyBorder="1" applyAlignment="1" applyProtection="1">
      <alignment horizontal="left" wrapText="1"/>
    </xf>
    <xf numFmtId="0" fontId="23" fillId="0" borderId="16" xfId="1" applyFont="1" applyBorder="1" applyAlignment="1" applyProtection="1">
      <alignment horizontal="center" vertical="center" wrapText="1"/>
      <protection locked="0"/>
    </xf>
    <xf numFmtId="0" fontId="23" fillId="5" borderId="14" xfId="1" applyFont="1" applyFill="1" applyBorder="1" applyAlignment="1">
      <alignment horizontal="left" vertical="center" wrapText="1"/>
    </xf>
    <xf numFmtId="0" fontId="23" fillId="5" borderId="25" xfId="1" applyFont="1" applyFill="1" applyBorder="1" applyAlignment="1">
      <alignment horizontal="left" vertical="center" wrapText="1"/>
    </xf>
    <xf numFmtId="0" fontId="23" fillId="5" borderId="15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 wrapText="1"/>
    </xf>
    <xf numFmtId="49" fontId="9" fillId="0" borderId="16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16" xfId="1" applyFont="1" applyBorder="1" applyAlignment="1" applyProtection="1">
      <alignment horizontal="left" vertical="center" wrapText="1"/>
      <protection locked="0"/>
    </xf>
    <xf numFmtId="0" fontId="23" fillId="5" borderId="16" xfId="1" applyFont="1" applyFill="1" applyBorder="1" applyAlignment="1" applyProtection="1">
      <alignment horizontal="left" vertical="center" wrapText="1"/>
      <protection locked="0"/>
    </xf>
    <xf numFmtId="0" fontId="21" fillId="0" borderId="0" xfId="1" applyFont="1" applyAlignment="1" applyProtection="1">
      <alignment horizontal="center" vertical="center" wrapText="1"/>
    </xf>
    <xf numFmtId="0" fontId="14" fillId="0" borderId="0" xfId="1" applyFont="1" applyProtection="1"/>
    <xf numFmtId="0" fontId="21" fillId="0" borderId="0" xfId="1" applyFont="1" applyAlignment="1" applyProtection="1">
      <alignment vertical="center" wrapText="1"/>
    </xf>
    <xf numFmtId="0" fontId="21" fillId="0" borderId="0" xfId="1" applyFont="1" applyAlignment="1" applyProtection="1">
      <alignment horizontal="center" vertical="center" wrapText="1"/>
    </xf>
    <xf numFmtId="0" fontId="9" fillId="0" borderId="0" xfId="1" applyFont="1" applyProtection="1"/>
    <xf numFmtId="0" fontId="9" fillId="0" borderId="0" xfId="1" applyFont="1" applyProtection="1">
      <protection locked="0"/>
    </xf>
  </cellXfs>
  <cellStyles count="2">
    <cellStyle name="Normal" xfId="0" builtinId="0"/>
    <cellStyle name="Normal_Otchet_planove_ne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users\IHristova\tselevaPrograma%202008%20Centralni%20vedomst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00\Odesa\&#1042;&#1072;&#1085;&#1103;\&#1086;&#1090;&#1095;&#1077;&#1090;%20&#1045;&#1045;\&#1086;&#1090;&#1095;&#1077;&#1090;&#1080;%20&#1079;&#1072;%20&#1045;&#1045;%202013\Otchet_Planove_Sgradi_PS_Aksakovo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mail\Odesa\Documents%20and%20Settings\knaydenov\Local%20Settings\Temporary%20Internet%20Files\Content.IE5\SK4KWQ6B\Otchet_planove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mail\Odesa\Documents%20and%20Settings\Fikov.SEEA\Local%20Settings\Temporary%20Internet%20Files\Content.IE5\VCV601JW\Otchet_planove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mail\Odesa\Documents%20and%20Settings\LMateva\Local%20Settings\Temporary%20Internet%20Files\Content.IE5\AKSAOEPA\Otchet_planove_new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0"/>
      <sheetData sheetId="1"/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 xml:space="preserve"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0"/>
      <sheetData sheetId="1"/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19" zoomScaleNormal="100" workbookViewId="0">
      <selection activeCell="A36" sqref="A36:F36"/>
    </sheetView>
  </sheetViews>
  <sheetFormatPr defaultRowHeight="15.75" x14ac:dyDescent="0.25"/>
  <cols>
    <col min="1" max="1" width="42.28515625" style="1" customWidth="1"/>
    <col min="2" max="2" width="27.85546875" style="1" customWidth="1"/>
    <col min="3" max="3" width="6.7109375" style="1" customWidth="1"/>
    <col min="4" max="4" width="7.140625" style="1" customWidth="1"/>
    <col min="5" max="5" width="5.85546875" style="1" customWidth="1"/>
    <col min="6" max="6" width="9.7109375" style="1" customWidth="1"/>
    <col min="7" max="16384" width="9.140625" style="1"/>
  </cols>
  <sheetData>
    <row r="1" spans="1:14" x14ac:dyDescent="0.25">
      <c r="C1" s="78"/>
      <c r="D1" s="78"/>
      <c r="E1" s="78"/>
      <c r="F1" s="78"/>
    </row>
    <row r="2" spans="1:14" x14ac:dyDescent="0.25">
      <c r="B2" s="51"/>
      <c r="C2" s="80" t="s">
        <v>36</v>
      </c>
      <c r="D2" s="81"/>
      <c r="E2" s="82"/>
      <c r="F2" s="52">
        <v>2013</v>
      </c>
    </row>
    <row r="3" spans="1:14" x14ac:dyDescent="0.25">
      <c r="B3" s="51"/>
      <c r="C3" s="79"/>
      <c r="D3" s="79"/>
      <c r="E3" s="79"/>
      <c r="F3" s="79"/>
    </row>
    <row r="4" spans="1:14" x14ac:dyDescent="0.25">
      <c r="C4" s="2"/>
      <c r="D4" s="2"/>
      <c r="E4" s="2"/>
      <c r="F4" s="2"/>
    </row>
    <row r="5" spans="1:14" x14ac:dyDescent="0.25">
      <c r="A5" s="83" t="s">
        <v>35</v>
      </c>
      <c r="B5" s="83"/>
      <c r="C5" s="83"/>
      <c r="D5" s="83"/>
      <c r="E5" s="84"/>
      <c r="F5" s="84"/>
    </row>
    <row r="6" spans="1:14" x14ac:dyDescent="0.25">
      <c r="A6" s="83" t="s">
        <v>34</v>
      </c>
      <c r="B6" s="83"/>
      <c r="C6" s="83"/>
      <c r="D6" s="83"/>
      <c r="E6" s="85"/>
      <c r="F6" s="85"/>
    </row>
    <row r="7" spans="1:14" ht="33.75" customHeight="1" x14ac:dyDescent="0.25">
      <c r="A7" s="57" t="s">
        <v>33</v>
      </c>
      <c r="B7" s="57"/>
      <c r="C7" s="57"/>
      <c r="D7" s="57"/>
      <c r="E7" s="58"/>
      <c r="F7" s="58"/>
      <c r="G7" s="4"/>
      <c r="H7" s="4"/>
      <c r="I7" s="4"/>
      <c r="J7" s="4"/>
      <c r="K7" s="4"/>
      <c r="L7" s="4"/>
      <c r="M7" s="4"/>
      <c r="N7" s="4"/>
    </row>
    <row r="8" spans="1:14" x14ac:dyDescent="0.25">
      <c r="A8" s="59" t="s">
        <v>32</v>
      </c>
      <c r="B8" s="60"/>
      <c r="C8" s="60"/>
      <c r="D8" s="60"/>
      <c r="E8" s="61"/>
      <c r="F8" s="61"/>
      <c r="G8" s="4"/>
      <c r="H8" s="4"/>
      <c r="I8" s="4"/>
      <c r="J8" s="4"/>
      <c r="K8" s="4"/>
      <c r="L8" s="4"/>
      <c r="M8" s="4"/>
      <c r="N8" s="4"/>
    </row>
    <row r="9" spans="1:14" ht="18.75" customHeight="1" x14ac:dyDescent="0.25">
      <c r="A9" s="59" t="s">
        <v>31</v>
      </c>
      <c r="B9" s="60"/>
      <c r="C9" s="60"/>
      <c r="D9" s="60"/>
      <c r="E9" s="61"/>
      <c r="F9" s="61"/>
      <c r="G9" s="4"/>
      <c r="H9" s="4"/>
      <c r="I9" s="4"/>
      <c r="J9" s="4"/>
      <c r="K9" s="4"/>
      <c r="L9" s="4"/>
      <c r="M9" s="4"/>
      <c r="N9" s="4"/>
    </row>
    <row r="10" spans="1:14" ht="17.25" customHeight="1" x14ac:dyDescent="0.25">
      <c r="A10" s="59" t="s">
        <v>30</v>
      </c>
      <c r="B10" s="60"/>
      <c r="C10" s="60"/>
      <c r="D10" s="60"/>
      <c r="E10" s="61"/>
      <c r="F10" s="61"/>
      <c r="G10" s="4"/>
      <c r="H10" s="4"/>
      <c r="I10" s="4"/>
      <c r="J10" s="4"/>
      <c r="K10" s="4"/>
      <c r="L10" s="4"/>
      <c r="M10" s="4"/>
      <c r="N10" s="4"/>
    </row>
    <row r="11" spans="1:14" ht="18.75" customHeight="1" x14ac:dyDescent="0.25">
      <c r="A11" s="59" t="s">
        <v>29</v>
      </c>
      <c r="B11" s="60"/>
      <c r="C11" s="60"/>
      <c r="D11" s="60"/>
      <c r="E11" s="61"/>
      <c r="F11" s="61"/>
      <c r="G11" s="4"/>
      <c r="H11" s="4"/>
      <c r="I11" s="4"/>
      <c r="J11" s="4"/>
      <c r="K11" s="4"/>
      <c r="L11" s="4"/>
      <c r="M11" s="4"/>
      <c r="N11" s="4"/>
    </row>
    <row r="12" spans="1:14" ht="36.75" customHeight="1" x14ac:dyDescent="0.25">
      <c r="A12" s="59" t="s">
        <v>28</v>
      </c>
      <c r="B12" s="59"/>
      <c r="C12" s="59"/>
      <c r="D12" s="59"/>
      <c r="E12" s="61"/>
      <c r="F12" s="61"/>
      <c r="G12" s="4"/>
      <c r="H12" s="4"/>
      <c r="I12" s="4"/>
      <c r="J12" s="4"/>
      <c r="K12" s="4"/>
      <c r="L12" s="4"/>
      <c r="M12" s="4"/>
      <c r="N12" s="4"/>
    </row>
    <row r="13" spans="1:14" ht="31.5" customHeight="1" x14ac:dyDescent="0.25">
      <c r="A13" s="14"/>
      <c r="B13" s="50"/>
      <c r="C13" s="50"/>
      <c r="D13" s="49"/>
      <c r="E13" s="49"/>
      <c r="F13" s="49"/>
      <c r="G13" s="4"/>
      <c r="H13" s="4"/>
      <c r="I13" s="4"/>
      <c r="J13" s="4"/>
      <c r="K13" s="4"/>
      <c r="L13" s="4"/>
      <c r="M13" s="4"/>
      <c r="N13" s="4"/>
    </row>
    <row r="14" spans="1:14" ht="32.25" customHeight="1" x14ac:dyDescent="0.25">
      <c r="A14" s="65" t="s">
        <v>27</v>
      </c>
      <c r="B14" s="66"/>
      <c r="C14" s="66"/>
      <c r="D14" s="66"/>
      <c r="E14" s="66"/>
      <c r="F14" s="66"/>
      <c r="G14" s="4"/>
      <c r="H14" s="4"/>
      <c r="I14" s="4"/>
      <c r="J14" s="4"/>
      <c r="K14" s="4"/>
      <c r="L14" s="4"/>
      <c r="M14" s="4"/>
      <c r="N14" s="4"/>
    </row>
    <row r="15" spans="1:14" ht="32.25" customHeight="1" x14ac:dyDescent="0.25">
      <c r="A15" s="47" t="s">
        <v>26</v>
      </c>
      <c r="B15" s="48"/>
      <c r="C15" s="48"/>
      <c r="D15" s="48"/>
      <c r="E15" s="48"/>
      <c r="F15" s="48"/>
      <c r="G15" s="4"/>
      <c r="H15" s="4"/>
      <c r="I15" s="4"/>
      <c r="J15" s="4"/>
      <c r="K15" s="4"/>
      <c r="L15" s="4"/>
      <c r="M15" s="4"/>
      <c r="N15" s="4"/>
    </row>
    <row r="16" spans="1:14" s="41" customFormat="1" ht="16.5" thickBot="1" x14ac:dyDescent="0.3">
      <c r="A16" s="47"/>
      <c r="B16" s="46"/>
      <c r="C16" s="46"/>
      <c r="D16" s="46"/>
      <c r="E16" s="86" t="s">
        <v>25</v>
      </c>
      <c r="F16" s="87"/>
      <c r="G16" s="42"/>
      <c r="H16" s="42"/>
      <c r="I16" s="42"/>
      <c r="J16" s="42"/>
      <c r="K16" s="42"/>
      <c r="L16" s="42"/>
      <c r="M16" s="42"/>
      <c r="N16" s="42"/>
    </row>
    <row r="17" spans="1:14" s="41" customFormat="1" x14ac:dyDescent="0.25">
      <c r="A17" s="45" t="s">
        <v>24</v>
      </c>
      <c r="B17" s="75" t="s">
        <v>23</v>
      </c>
      <c r="C17" s="76"/>
      <c r="D17" s="76"/>
      <c r="E17" s="76"/>
      <c r="F17" s="77"/>
      <c r="G17" s="42"/>
      <c r="H17" s="42"/>
      <c r="I17" s="42"/>
      <c r="J17" s="42"/>
      <c r="K17" s="42"/>
      <c r="L17" s="42"/>
      <c r="M17" s="42"/>
      <c r="N17" s="42"/>
    </row>
    <row r="18" spans="1:14" s="41" customFormat="1" x14ac:dyDescent="0.25">
      <c r="A18" s="44" t="s">
        <v>22</v>
      </c>
      <c r="B18" s="62" t="s">
        <v>21</v>
      </c>
      <c r="C18" s="63"/>
      <c r="D18" s="63"/>
      <c r="E18" s="63"/>
      <c r="F18" s="64"/>
      <c r="G18" s="42"/>
      <c r="H18" s="42"/>
      <c r="I18" s="42"/>
      <c r="J18" s="42"/>
      <c r="K18" s="42"/>
      <c r="L18" s="42"/>
      <c r="M18" s="42"/>
      <c r="N18" s="42"/>
    </row>
    <row r="19" spans="1:14" s="41" customFormat="1" x14ac:dyDescent="0.25">
      <c r="A19" s="44" t="s">
        <v>20</v>
      </c>
      <c r="B19" s="62" t="s">
        <v>19</v>
      </c>
      <c r="C19" s="67"/>
      <c r="D19" s="67"/>
      <c r="E19" s="68"/>
      <c r="F19" s="69"/>
      <c r="G19" s="42"/>
      <c r="H19" s="42"/>
      <c r="I19" s="42"/>
      <c r="J19" s="42"/>
      <c r="K19" s="42"/>
      <c r="L19" s="42"/>
      <c r="M19" s="42"/>
      <c r="N19" s="42"/>
    </row>
    <row r="20" spans="1:14" s="41" customFormat="1" ht="16.5" thickBot="1" x14ac:dyDescent="0.3">
      <c r="A20" s="43" t="s">
        <v>18</v>
      </c>
      <c r="B20" s="70" t="s">
        <v>17</v>
      </c>
      <c r="C20" s="71"/>
      <c r="D20" s="71"/>
      <c r="E20" s="71"/>
      <c r="F20" s="72"/>
      <c r="G20" s="42"/>
      <c r="H20" s="42"/>
      <c r="I20" s="42"/>
      <c r="J20" s="42"/>
      <c r="K20" s="42"/>
      <c r="L20" s="42"/>
      <c r="M20" s="42"/>
      <c r="N20" s="42"/>
    </row>
    <row r="21" spans="1:14" s="41" customFormat="1" ht="4.5" customHeight="1" x14ac:dyDescent="0.25">
      <c r="A21" s="88"/>
      <c r="B21" s="89"/>
      <c r="C21" s="89"/>
      <c r="D21" s="89"/>
      <c r="E21" s="89"/>
      <c r="F21" s="89"/>
      <c r="G21" s="42"/>
      <c r="H21" s="42"/>
      <c r="I21" s="42"/>
      <c r="J21" s="42"/>
      <c r="K21" s="42"/>
      <c r="L21" s="42"/>
      <c r="M21" s="42"/>
      <c r="N21" s="42"/>
    </row>
    <row r="22" spans="1:14" ht="49.5" customHeight="1" x14ac:dyDescent="0.25">
      <c r="A22" s="12"/>
      <c r="B22" s="11"/>
      <c r="C22" s="11"/>
      <c r="D22" s="40"/>
      <c r="E22" s="39"/>
      <c r="F22" s="38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65" t="s">
        <v>16</v>
      </c>
      <c r="B23" s="56"/>
      <c r="C23" s="56"/>
      <c r="D23" s="56"/>
      <c r="E23" s="56"/>
      <c r="F23" s="56"/>
      <c r="G23" s="4"/>
      <c r="H23" s="4"/>
      <c r="I23" s="4"/>
      <c r="J23" s="4"/>
      <c r="K23" s="4"/>
      <c r="L23" s="4"/>
      <c r="M23" s="4"/>
      <c r="N23" s="4"/>
    </row>
    <row r="24" spans="1:14" ht="16.5" customHeight="1" thickBot="1" x14ac:dyDescent="0.3">
      <c r="A24" s="37"/>
      <c r="B24" s="36"/>
      <c r="C24" s="36"/>
      <c r="D24" s="36"/>
      <c r="E24" s="53" t="s">
        <v>15</v>
      </c>
      <c r="F24" s="5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94" t="s">
        <v>14</v>
      </c>
      <c r="B25" s="95"/>
      <c r="C25" s="24" t="s">
        <v>13</v>
      </c>
      <c r="D25" s="73">
        <v>2013</v>
      </c>
      <c r="E25" s="74"/>
      <c r="F25" s="35">
        <v>2016</v>
      </c>
      <c r="G25" s="4"/>
      <c r="H25" s="4"/>
      <c r="I25" s="4"/>
      <c r="J25" s="4"/>
      <c r="K25" s="4"/>
      <c r="L25" s="4"/>
      <c r="M25" s="4"/>
      <c r="N25" s="4"/>
    </row>
    <row r="26" spans="1:14" ht="17.25" customHeight="1" x14ac:dyDescent="0.25">
      <c r="A26" s="96"/>
      <c r="B26" s="97"/>
      <c r="C26" s="34" t="s">
        <v>7</v>
      </c>
      <c r="D26" s="90">
        <v>310</v>
      </c>
      <c r="E26" s="91"/>
      <c r="F26" s="33">
        <v>620</v>
      </c>
      <c r="G26" s="4"/>
      <c r="H26" s="4"/>
      <c r="I26" s="4"/>
      <c r="J26" s="4"/>
      <c r="K26" s="4"/>
      <c r="L26" s="4"/>
      <c r="M26" s="4"/>
      <c r="N26" s="4"/>
    </row>
    <row r="27" spans="1:14" ht="15.75" customHeight="1" thickBot="1" x14ac:dyDescent="0.3">
      <c r="A27" s="98"/>
      <c r="B27" s="99"/>
      <c r="C27" s="20" t="s">
        <v>8</v>
      </c>
      <c r="D27" s="92">
        <v>26.72</v>
      </c>
      <c r="E27" s="93"/>
      <c r="F27" s="32">
        <v>53.45</v>
      </c>
      <c r="G27" s="4"/>
      <c r="H27" s="4"/>
      <c r="I27" s="4"/>
      <c r="J27" s="4"/>
      <c r="K27" s="4"/>
      <c r="L27" s="4"/>
      <c r="M27" s="4"/>
      <c r="N27" s="4"/>
    </row>
    <row r="28" spans="1:14" ht="21.75" customHeight="1" x14ac:dyDescent="0.25">
      <c r="A28" s="16"/>
      <c r="B28" s="15"/>
      <c r="C28" s="14"/>
      <c r="D28" s="13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customFormat="1" ht="12.75" x14ac:dyDescent="0.2">
      <c r="A29" s="55" t="s">
        <v>12</v>
      </c>
      <c r="B29" s="56"/>
      <c r="C29" s="56"/>
      <c r="D29" s="56"/>
      <c r="E29" s="56"/>
      <c r="F29" s="56"/>
      <c r="G29" s="31"/>
      <c r="H29" s="31"/>
      <c r="I29" s="31"/>
      <c r="J29" s="31"/>
      <c r="K29" s="30"/>
    </row>
    <row r="30" spans="1:14" customFormat="1" ht="15" customHeight="1" thickBot="1" x14ac:dyDescent="0.25">
      <c r="A30" s="29"/>
      <c r="B30" s="28"/>
      <c r="C30" s="27"/>
      <c r="D30" s="27"/>
      <c r="E30" s="53" t="s">
        <v>11</v>
      </c>
      <c r="F30" s="54"/>
      <c r="G30" s="26"/>
      <c r="H30" s="25"/>
      <c r="I30" s="25"/>
      <c r="J30" s="25"/>
      <c r="K30" s="25"/>
    </row>
    <row r="31" spans="1:14" customFormat="1" ht="12.75" x14ac:dyDescent="0.2">
      <c r="A31" s="105" t="s">
        <v>10</v>
      </c>
      <c r="B31" s="106"/>
      <c r="C31" s="24" t="s">
        <v>8</v>
      </c>
      <c r="D31" s="23"/>
      <c r="E31" s="22" t="s">
        <v>7</v>
      </c>
      <c r="F31" s="21"/>
      <c r="G31" s="14"/>
      <c r="H31" s="103"/>
      <c r="I31" s="104"/>
      <c r="J31" s="103"/>
      <c r="K31" s="104"/>
    </row>
    <row r="32" spans="1:14" customFormat="1" ht="13.5" thickBot="1" x14ac:dyDescent="0.25">
      <c r="A32" s="101" t="s">
        <v>9</v>
      </c>
      <c r="B32" s="102"/>
      <c r="C32" s="20" t="s">
        <v>8</v>
      </c>
      <c r="D32" s="19"/>
      <c r="E32" s="18" t="s">
        <v>7</v>
      </c>
      <c r="F32" s="17"/>
      <c r="G32" s="14"/>
      <c r="H32" s="103"/>
      <c r="I32" s="104"/>
      <c r="J32" s="103"/>
      <c r="K32" s="104"/>
    </row>
    <row r="33" spans="1:14" ht="15" customHeight="1" x14ac:dyDescent="0.25">
      <c r="A33" s="16"/>
      <c r="B33" s="15"/>
      <c r="C33" s="14"/>
      <c r="D33" s="13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100" t="s">
        <v>6</v>
      </c>
      <c r="B34" s="100"/>
      <c r="C34" s="100"/>
      <c r="D34" s="100"/>
      <c r="E34" s="100"/>
      <c r="F34" s="100"/>
      <c r="G34" s="4"/>
      <c r="H34" s="4"/>
      <c r="I34" s="4"/>
      <c r="J34" s="4"/>
      <c r="K34" s="4"/>
      <c r="L34" s="4"/>
      <c r="M34" s="4"/>
      <c r="N34" s="4"/>
    </row>
    <row r="35" spans="1:14" ht="40.5" customHeight="1" x14ac:dyDescent="0.25">
      <c r="A35" s="100" t="s">
        <v>5</v>
      </c>
      <c r="B35" s="100"/>
      <c r="C35" s="100"/>
      <c r="D35" s="100"/>
      <c r="E35" s="100"/>
      <c r="F35" s="100"/>
      <c r="G35" s="4"/>
      <c r="H35" s="4"/>
      <c r="I35" s="4"/>
      <c r="J35" s="4"/>
      <c r="K35" s="4"/>
      <c r="L35" s="4"/>
      <c r="M35" s="4"/>
      <c r="N35" s="4"/>
    </row>
    <row r="36" spans="1:14" ht="30.75" customHeight="1" x14ac:dyDescent="0.25">
      <c r="A36" s="100" t="s">
        <v>4</v>
      </c>
      <c r="B36" s="100"/>
      <c r="C36" s="100"/>
      <c r="D36" s="100"/>
      <c r="E36" s="100"/>
      <c r="F36" s="100"/>
      <c r="G36" s="4"/>
      <c r="H36" s="4"/>
      <c r="I36" s="4"/>
      <c r="J36" s="4"/>
      <c r="K36" s="4"/>
      <c r="L36" s="4"/>
      <c r="M36" s="4"/>
      <c r="N36" s="4"/>
    </row>
    <row r="37" spans="1:14" ht="15.75" customHeight="1" x14ac:dyDescent="0.25">
      <c r="A37" s="100" t="s">
        <v>3</v>
      </c>
      <c r="B37" s="100"/>
      <c r="C37" s="100"/>
      <c r="D37" s="100"/>
      <c r="E37" s="100"/>
      <c r="F37" s="100"/>
      <c r="G37" s="4"/>
      <c r="H37" s="4"/>
      <c r="I37" s="4"/>
      <c r="J37" s="4"/>
      <c r="K37" s="4"/>
      <c r="L37" s="4"/>
      <c r="M37" s="4"/>
      <c r="N37" s="4"/>
    </row>
    <row r="38" spans="1:14" ht="54" customHeight="1" x14ac:dyDescent="0.25">
      <c r="A38" s="12" t="s">
        <v>2</v>
      </c>
      <c r="B38" s="11"/>
      <c r="C38" s="11"/>
      <c r="D38" s="111" t="s">
        <v>1</v>
      </c>
      <c r="E38" s="112"/>
      <c r="F38" s="56"/>
      <c r="G38" s="4"/>
      <c r="H38" s="4"/>
      <c r="I38" s="4"/>
      <c r="J38" s="4"/>
      <c r="K38" s="4"/>
      <c r="L38" s="4"/>
      <c r="M38" s="4"/>
      <c r="N38" s="4"/>
    </row>
    <row r="39" spans="1:14" ht="15" customHeight="1" x14ac:dyDescent="0.25">
      <c r="A39" s="113" t="s">
        <v>0</v>
      </c>
      <c r="B39" s="113"/>
      <c r="C39" s="113"/>
      <c r="D39" s="113"/>
      <c r="E39" s="113"/>
      <c r="F39" s="113"/>
      <c r="G39" s="4"/>
      <c r="H39" s="4"/>
      <c r="I39" s="4"/>
      <c r="J39" s="4"/>
      <c r="K39" s="4"/>
      <c r="L39" s="4"/>
      <c r="M39" s="4"/>
      <c r="N39" s="4"/>
    </row>
    <row r="40" spans="1:14" ht="18.75" customHeight="1" x14ac:dyDescent="0.25">
      <c r="A40" s="107"/>
      <c r="B40" s="107"/>
      <c r="C40" s="107"/>
      <c r="D40" s="5"/>
      <c r="E40" s="4"/>
      <c r="F40" s="10"/>
      <c r="G40" s="4"/>
      <c r="H40" s="4"/>
      <c r="I40" s="4"/>
      <c r="J40" s="4"/>
      <c r="K40" s="4"/>
      <c r="L40" s="4"/>
      <c r="M40" s="4"/>
      <c r="N40" s="4"/>
    </row>
    <row r="41" spans="1:14" ht="9.75" customHeight="1" x14ac:dyDescent="0.25">
      <c r="A41" s="9"/>
      <c r="B41" s="8"/>
      <c r="C41" s="9"/>
      <c r="D41" s="8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.75" customHeight="1" x14ac:dyDescent="0.25">
      <c r="A42" s="107"/>
      <c r="B42" s="107"/>
      <c r="C42" s="107"/>
      <c r="D42" s="5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 s="107"/>
      <c r="B43" s="107"/>
      <c r="C43" s="107"/>
      <c r="D43" s="5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107"/>
      <c r="B44" s="107"/>
      <c r="C44" s="107"/>
      <c r="D44" s="5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107"/>
      <c r="B45" s="107"/>
      <c r="C45" s="107"/>
      <c r="D45" s="5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107"/>
      <c r="B46" s="107"/>
      <c r="C46" s="107"/>
      <c r="D46" s="5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" customHeight="1" x14ac:dyDescent="0.25">
      <c r="A47" s="108"/>
      <c r="B47" s="108"/>
      <c r="C47" s="108"/>
      <c r="D47" s="108"/>
      <c r="E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7"/>
      <c r="B48" s="7"/>
      <c r="C48" s="7"/>
      <c r="D48" s="7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28.5" customHeight="1" x14ac:dyDescent="0.25">
      <c r="A49" s="107"/>
      <c r="B49" s="107"/>
      <c r="C49" s="107"/>
      <c r="D49" s="6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 customHeight="1" x14ac:dyDescent="0.25">
      <c r="A50" s="108"/>
      <c r="B50" s="108"/>
      <c r="C50" s="108"/>
      <c r="D50" s="108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.75" customHeight="1" x14ac:dyDescent="0.25">
      <c r="A51" s="107"/>
      <c r="B51" s="107"/>
      <c r="C51" s="107"/>
      <c r="D51" s="5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25">
      <c r="A52" s="107"/>
      <c r="B52" s="107"/>
      <c r="C52" s="107"/>
      <c r="D52" s="5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25">
      <c r="A53" s="107"/>
      <c r="B53" s="107"/>
      <c r="C53" s="107"/>
      <c r="D53" s="5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25">
      <c r="A54" s="107"/>
      <c r="B54" s="107"/>
      <c r="C54" s="107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5">
      <c r="A55" s="107"/>
      <c r="B55" s="107"/>
      <c r="C55" s="107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1.25" customHeight="1" x14ac:dyDescent="0.25">
      <c r="A56" s="109"/>
      <c r="B56" s="110"/>
      <c r="C56" s="110"/>
      <c r="D56" s="110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25">
      <c r="A57" s="2"/>
      <c r="B57" s="2"/>
      <c r="C57" s="2"/>
      <c r="D57" s="3"/>
      <c r="E57" s="2"/>
    </row>
    <row r="58" spans="1:14" x14ac:dyDescent="0.25">
      <c r="A58" s="2"/>
      <c r="B58" s="2"/>
      <c r="C58" s="2"/>
      <c r="D58" s="2"/>
      <c r="E58" s="2"/>
    </row>
  </sheetData>
  <mergeCells count="55">
    <mergeCell ref="A37:F37"/>
    <mergeCell ref="D38:F38"/>
    <mergeCell ref="B43:C43"/>
    <mergeCell ref="A39:F39"/>
    <mergeCell ref="A49:C49"/>
    <mergeCell ref="A40:C40"/>
    <mergeCell ref="B44:C44"/>
    <mergeCell ref="B42:C42"/>
    <mergeCell ref="A42:A46"/>
    <mergeCell ref="B46:C46"/>
    <mergeCell ref="B45:C45"/>
    <mergeCell ref="A47:D47"/>
    <mergeCell ref="B55:C55"/>
    <mergeCell ref="A56:D56"/>
    <mergeCell ref="A51:A55"/>
    <mergeCell ref="B51:C51"/>
    <mergeCell ref="B52:C52"/>
    <mergeCell ref="B53:C53"/>
    <mergeCell ref="B54:C54"/>
    <mergeCell ref="A50:D50"/>
    <mergeCell ref="A36:F36"/>
    <mergeCell ref="A32:B32"/>
    <mergeCell ref="H31:I31"/>
    <mergeCell ref="J31:K31"/>
    <mergeCell ref="A31:B31"/>
    <mergeCell ref="J32:K32"/>
    <mergeCell ref="A34:F34"/>
    <mergeCell ref="A35:F35"/>
    <mergeCell ref="H32:I32"/>
    <mergeCell ref="D26:E26"/>
    <mergeCell ref="D27:E27"/>
    <mergeCell ref="A25:B27"/>
    <mergeCell ref="E24:F24"/>
    <mergeCell ref="A23:F23"/>
    <mergeCell ref="C1:F1"/>
    <mergeCell ref="C3:F3"/>
    <mergeCell ref="C2:E2"/>
    <mergeCell ref="A5:F5"/>
    <mergeCell ref="A6:F6"/>
    <mergeCell ref="E30:F30"/>
    <mergeCell ref="A29:F29"/>
    <mergeCell ref="A7:F7"/>
    <mergeCell ref="A10:F10"/>
    <mergeCell ref="B18:F18"/>
    <mergeCell ref="A14:F14"/>
    <mergeCell ref="B19:F19"/>
    <mergeCell ref="B20:F20"/>
    <mergeCell ref="D25:E25"/>
    <mergeCell ref="B17:F17"/>
    <mergeCell ref="A12:F12"/>
    <mergeCell ref="A9:F9"/>
    <mergeCell ref="A11:F11"/>
    <mergeCell ref="A8:F8"/>
    <mergeCell ref="E16:F16"/>
    <mergeCell ref="A21:F21"/>
  </mergeCells>
  <pageMargins left="0.49" right="0.44" top="0.5" bottom="0.47" header="0.34" footer="0.32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abSelected="1" zoomScale="90" zoomScaleNormal="100" workbookViewId="0">
      <selection activeCell="B24" sqref="B24"/>
    </sheetView>
  </sheetViews>
  <sheetFormatPr defaultRowHeight="12.75" x14ac:dyDescent="0.2"/>
  <cols>
    <col min="1" max="1" width="3.140625" style="114" customWidth="1"/>
    <col min="2" max="2" width="18.7109375" style="114" customWidth="1"/>
    <col min="3" max="3" width="18.42578125" style="114" customWidth="1"/>
    <col min="4" max="4" width="21" style="114" customWidth="1"/>
    <col min="5" max="5" width="11.140625" style="114" customWidth="1"/>
    <col min="6" max="6" width="8.7109375" style="114" customWidth="1"/>
    <col min="7" max="7" width="7" style="114" customWidth="1"/>
    <col min="8" max="8" width="9.140625" style="114"/>
    <col min="9" max="9" width="8.7109375" style="114" customWidth="1"/>
    <col min="10" max="10" width="8.140625" style="114" customWidth="1"/>
    <col min="11" max="11" width="8.5703125" style="114" customWidth="1"/>
    <col min="12" max="12" width="8.85546875" style="114" customWidth="1"/>
    <col min="13" max="13" width="9" style="114" customWidth="1"/>
    <col min="14" max="14" width="9.42578125" style="114" customWidth="1"/>
    <col min="15" max="15" width="7.5703125" style="114" customWidth="1"/>
    <col min="16" max="16" width="9.5703125" style="114" customWidth="1"/>
    <col min="17" max="17" width="9.7109375" style="114" customWidth="1"/>
    <col min="18" max="18" width="10.7109375" style="114" customWidth="1"/>
    <col min="19" max="19" width="8.42578125" style="114" customWidth="1"/>
    <col min="20" max="20" width="9.5703125" style="114" customWidth="1"/>
    <col min="21" max="21" width="8.28515625" style="114" customWidth="1"/>
    <col min="22" max="22" width="14.5703125" style="114" customWidth="1"/>
    <col min="23" max="16384" width="9.140625" style="114"/>
  </cols>
  <sheetData>
    <row r="1" spans="1:23" ht="15.75" x14ac:dyDescent="0.25">
      <c r="H1" s="115"/>
      <c r="I1" s="115"/>
      <c r="J1" s="115"/>
      <c r="K1" s="115"/>
      <c r="R1" s="218"/>
      <c r="S1" s="218"/>
      <c r="T1" s="122"/>
    </row>
    <row r="2" spans="1:23" x14ac:dyDescent="0.2">
      <c r="B2" s="218" t="s">
        <v>100</v>
      </c>
      <c r="C2" s="219"/>
      <c r="R2" s="218"/>
      <c r="S2" s="218"/>
      <c r="T2" s="122"/>
    </row>
    <row r="3" spans="1:23" x14ac:dyDescent="0.2">
      <c r="R3" s="218"/>
      <c r="S3" s="218"/>
      <c r="T3" s="122"/>
    </row>
    <row r="4" spans="1:23" ht="43.5" customHeight="1" x14ac:dyDescent="0.2">
      <c r="C4" s="217" t="s">
        <v>99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6"/>
    </row>
    <row r="5" spans="1:23" ht="43.5" customHeight="1" x14ac:dyDescent="0.2">
      <c r="B5" s="215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</row>
    <row r="6" spans="1:23" ht="28.5" customHeight="1" x14ac:dyDescent="0.2">
      <c r="A6" s="213" t="s">
        <v>98</v>
      </c>
      <c r="B6" s="213"/>
      <c r="C6" s="213"/>
      <c r="D6" s="213"/>
      <c r="E6" s="212" t="s">
        <v>97</v>
      </c>
      <c r="F6" s="212"/>
      <c r="G6" s="212"/>
      <c r="H6" s="212"/>
      <c r="I6" s="212"/>
      <c r="J6" s="212"/>
      <c r="K6" s="212"/>
      <c r="L6" s="212"/>
      <c r="M6" s="211" t="s">
        <v>96</v>
      </c>
      <c r="N6" s="211"/>
      <c r="O6" s="210"/>
      <c r="P6" s="168"/>
      <c r="Q6" s="168"/>
      <c r="R6" s="209" t="s">
        <v>95</v>
      </c>
      <c r="S6" s="208"/>
      <c r="T6" s="207"/>
      <c r="U6" s="206">
        <v>2013</v>
      </c>
      <c r="V6" s="206"/>
    </row>
    <row r="7" spans="1:23" ht="38.25" customHeight="1" x14ac:dyDescent="0.25">
      <c r="A7" s="205" t="s">
        <v>94</v>
      </c>
      <c r="B7" s="205"/>
      <c r="C7" s="205"/>
      <c r="D7" s="205"/>
      <c r="E7" s="205"/>
      <c r="F7" s="205"/>
      <c r="G7" s="205"/>
      <c r="H7" s="205"/>
      <c r="I7" s="182"/>
      <c r="J7" s="182"/>
      <c r="K7" s="182"/>
      <c r="L7" s="182"/>
      <c r="M7" s="168"/>
      <c r="N7" s="168"/>
      <c r="O7" s="168"/>
      <c r="P7" s="168"/>
      <c r="Q7" s="168"/>
      <c r="R7" s="204" t="s">
        <v>93</v>
      </c>
      <c r="S7" s="203"/>
      <c r="T7" s="202"/>
      <c r="U7" s="201">
        <v>0.62</v>
      </c>
      <c r="V7" s="177" t="s">
        <v>87</v>
      </c>
    </row>
    <row r="8" spans="1:23" ht="21.75" customHeight="1" x14ac:dyDescent="0.2">
      <c r="A8" s="200" t="s">
        <v>92</v>
      </c>
      <c r="B8" s="198"/>
      <c r="C8" s="197" t="s">
        <v>91</v>
      </c>
      <c r="D8" s="197" t="s">
        <v>90</v>
      </c>
      <c r="E8" s="200" t="s">
        <v>89</v>
      </c>
      <c r="F8" s="199"/>
      <c r="G8" s="198"/>
      <c r="H8" s="197" t="s">
        <v>80</v>
      </c>
      <c r="I8" s="196"/>
      <c r="J8" s="183"/>
      <c r="K8" s="182"/>
      <c r="L8" s="182"/>
      <c r="M8" s="168"/>
      <c r="N8" s="168"/>
      <c r="O8" s="168"/>
      <c r="P8" s="168"/>
      <c r="Q8" s="168"/>
      <c r="R8" s="195" t="s">
        <v>88</v>
      </c>
      <c r="S8" s="194"/>
      <c r="T8" s="193"/>
      <c r="U8" s="192">
        <f>R77/1000</f>
        <v>0</v>
      </c>
      <c r="V8" s="177" t="s">
        <v>87</v>
      </c>
    </row>
    <row r="9" spans="1:23" ht="30" customHeight="1" x14ac:dyDescent="0.2">
      <c r="A9" s="191" t="s">
        <v>86</v>
      </c>
      <c r="B9" s="190"/>
      <c r="C9" s="189" t="s">
        <v>85</v>
      </c>
      <c r="D9" s="185" t="s">
        <v>84</v>
      </c>
      <c r="E9" s="188" t="s">
        <v>83</v>
      </c>
      <c r="F9" s="187"/>
      <c r="G9" s="186"/>
      <c r="H9" s="185" t="s">
        <v>82</v>
      </c>
      <c r="I9" s="184"/>
      <c r="J9" s="183"/>
      <c r="K9" s="182"/>
      <c r="L9" s="182"/>
      <c r="M9" s="168"/>
      <c r="N9" s="168"/>
      <c r="O9" s="168"/>
      <c r="P9" s="168"/>
      <c r="Q9" s="168"/>
      <c r="R9" s="181"/>
      <c r="S9" s="180"/>
      <c r="T9" s="179"/>
      <c r="U9" s="178">
        <f>U8*100/U7</f>
        <v>0</v>
      </c>
      <c r="V9" s="177" t="s">
        <v>81</v>
      </c>
    </row>
    <row r="10" spans="1:23" ht="27" customHeight="1" x14ac:dyDescent="0.2">
      <c r="A10" s="176"/>
      <c r="B10" s="176"/>
      <c r="C10" s="175"/>
      <c r="D10" s="174"/>
      <c r="E10" s="173"/>
      <c r="F10" s="173"/>
      <c r="G10" s="173"/>
      <c r="H10" s="173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72"/>
      <c r="T10" s="172"/>
      <c r="U10" s="172"/>
      <c r="V10" s="171"/>
      <c r="W10" s="168"/>
    </row>
    <row r="11" spans="1:23" ht="30.75" customHeight="1" x14ac:dyDescent="0.2">
      <c r="A11" s="165" t="s">
        <v>80</v>
      </c>
      <c r="B11" s="170" t="s">
        <v>79</v>
      </c>
      <c r="C11" s="170" t="s">
        <v>78</v>
      </c>
      <c r="D11" s="164" t="s">
        <v>77</v>
      </c>
      <c r="E11" s="169" t="s">
        <v>76</v>
      </c>
      <c r="F11" s="169" t="s">
        <v>75</v>
      </c>
      <c r="G11" s="169" t="s">
        <v>74</v>
      </c>
      <c r="H11" s="169" t="s">
        <v>73</v>
      </c>
      <c r="I11" s="167" t="s">
        <v>72</v>
      </c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9" t="s">
        <v>71</v>
      </c>
      <c r="W11" s="168"/>
    </row>
    <row r="12" spans="1:23" ht="31.5" customHeight="1" x14ac:dyDescent="0.2">
      <c r="A12" s="165"/>
      <c r="B12" s="164"/>
      <c r="C12" s="164"/>
      <c r="D12" s="164"/>
      <c r="E12" s="157"/>
      <c r="F12" s="157"/>
      <c r="G12" s="163"/>
      <c r="H12" s="157"/>
      <c r="I12" s="167" t="s">
        <v>70</v>
      </c>
      <c r="J12" s="167"/>
      <c r="K12" s="167"/>
      <c r="L12" s="167"/>
      <c r="M12" s="167"/>
      <c r="N12" s="167"/>
      <c r="O12" s="167"/>
      <c r="P12" s="167" t="s">
        <v>69</v>
      </c>
      <c r="Q12" s="167"/>
      <c r="R12" s="160" t="s">
        <v>68</v>
      </c>
      <c r="S12" s="166" t="s">
        <v>67</v>
      </c>
      <c r="T12" s="166" t="s">
        <v>66</v>
      </c>
      <c r="U12" s="166" t="s">
        <v>65</v>
      </c>
      <c r="V12" s="157"/>
    </row>
    <row r="13" spans="1:23" ht="44.25" customHeight="1" x14ac:dyDescent="0.2">
      <c r="A13" s="165"/>
      <c r="B13" s="164"/>
      <c r="C13" s="164"/>
      <c r="D13" s="164"/>
      <c r="E13" s="157"/>
      <c r="F13" s="157"/>
      <c r="G13" s="163"/>
      <c r="H13" s="157"/>
      <c r="I13" s="160" t="s">
        <v>64</v>
      </c>
      <c r="J13" s="160" t="s">
        <v>63</v>
      </c>
      <c r="K13" s="160" t="s">
        <v>62</v>
      </c>
      <c r="L13" s="160" t="s">
        <v>61</v>
      </c>
      <c r="M13" s="162" t="s">
        <v>60</v>
      </c>
      <c r="N13" s="161"/>
      <c r="O13" s="160" t="s">
        <v>59</v>
      </c>
      <c r="P13" s="160" t="s">
        <v>58</v>
      </c>
      <c r="Q13" s="160" t="s">
        <v>57</v>
      </c>
      <c r="R13" s="159"/>
      <c r="S13" s="158"/>
      <c r="T13" s="158"/>
      <c r="U13" s="158"/>
      <c r="V13" s="157"/>
    </row>
    <row r="14" spans="1:23" ht="27.75" customHeight="1" x14ac:dyDescent="0.2">
      <c r="A14" s="156"/>
      <c r="B14" s="155"/>
      <c r="C14" s="155"/>
      <c r="D14" s="155"/>
      <c r="E14" s="150"/>
      <c r="F14" s="150"/>
      <c r="G14" s="154"/>
      <c r="H14" s="150"/>
      <c r="I14" s="152"/>
      <c r="J14" s="152"/>
      <c r="K14" s="152"/>
      <c r="L14" s="152"/>
      <c r="M14" s="153" t="s">
        <v>56</v>
      </c>
      <c r="N14" s="153" t="s">
        <v>55</v>
      </c>
      <c r="O14" s="152"/>
      <c r="P14" s="152"/>
      <c r="Q14" s="152"/>
      <c r="R14" s="152"/>
      <c r="S14" s="151"/>
      <c r="T14" s="151"/>
      <c r="U14" s="151"/>
      <c r="V14" s="150"/>
    </row>
    <row r="15" spans="1:23" s="145" customFormat="1" ht="26.25" customHeight="1" x14ac:dyDescent="0.2">
      <c r="A15" s="148" t="s">
        <v>46</v>
      </c>
      <c r="B15" s="148" t="s">
        <v>46</v>
      </c>
      <c r="C15" s="148" t="s">
        <v>46</v>
      </c>
      <c r="D15" s="148" t="s">
        <v>46</v>
      </c>
      <c r="E15" s="148" t="s">
        <v>46</v>
      </c>
      <c r="F15" s="148" t="s">
        <v>46</v>
      </c>
      <c r="G15" s="148" t="s">
        <v>46</v>
      </c>
      <c r="H15" s="148" t="s">
        <v>54</v>
      </c>
      <c r="I15" s="148" t="s">
        <v>53</v>
      </c>
      <c r="J15" s="148" t="s">
        <v>51</v>
      </c>
      <c r="K15" s="148" t="s">
        <v>51</v>
      </c>
      <c r="L15" s="148" t="s">
        <v>51</v>
      </c>
      <c r="M15" s="148" t="s">
        <v>51</v>
      </c>
      <c r="N15" s="148" t="s">
        <v>52</v>
      </c>
      <c r="O15" s="148" t="s">
        <v>51</v>
      </c>
      <c r="P15" s="149" t="s">
        <v>50</v>
      </c>
      <c r="Q15" s="149" t="s">
        <v>50</v>
      </c>
      <c r="R15" s="149" t="s">
        <v>50</v>
      </c>
      <c r="S15" s="147" t="s">
        <v>49</v>
      </c>
      <c r="T15" s="148" t="s">
        <v>48</v>
      </c>
      <c r="U15" s="147" t="s">
        <v>47</v>
      </c>
      <c r="V15" s="146" t="s">
        <v>46</v>
      </c>
    </row>
    <row r="16" spans="1:23" ht="13.5" thickBot="1" x14ac:dyDescent="0.25">
      <c r="A16" s="144">
        <v>1</v>
      </c>
      <c r="B16" s="144">
        <v>2</v>
      </c>
      <c r="C16" s="144">
        <v>3</v>
      </c>
      <c r="D16" s="144">
        <v>4</v>
      </c>
      <c r="E16" s="144">
        <v>5</v>
      </c>
      <c r="F16" s="144">
        <v>6</v>
      </c>
      <c r="G16" s="144">
        <v>7</v>
      </c>
      <c r="H16" s="144">
        <v>8</v>
      </c>
      <c r="I16" s="144">
        <v>9</v>
      </c>
      <c r="J16" s="144">
        <v>10</v>
      </c>
      <c r="K16" s="144">
        <v>11</v>
      </c>
      <c r="L16" s="144">
        <v>12</v>
      </c>
      <c r="M16" s="144">
        <v>13</v>
      </c>
      <c r="N16" s="144">
        <v>14</v>
      </c>
      <c r="O16" s="144">
        <v>15</v>
      </c>
      <c r="P16" s="144">
        <v>16</v>
      </c>
      <c r="Q16" s="144">
        <v>17</v>
      </c>
      <c r="R16" s="144">
        <v>18</v>
      </c>
      <c r="S16" s="144">
        <v>19</v>
      </c>
      <c r="T16" s="144">
        <v>20</v>
      </c>
      <c r="U16" s="144">
        <v>21</v>
      </c>
      <c r="V16" s="144">
        <v>22</v>
      </c>
    </row>
    <row r="17" spans="1:22" ht="32.25" customHeight="1" thickTop="1" x14ac:dyDescent="0.2">
      <c r="A17" s="140">
        <v>1</v>
      </c>
      <c r="B17" s="141"/>
      <c r="C17" s="141"/>
      <c r="D17" s="141" t="s">
        <v>45</v>
      </c>
      <c r="E17" s="143"/>
      <c r="F17" s="137"/>
      <c r="G17" s="137"/>
      <c r="H17" s="137"/>
      <c r="I17" s="137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7">
        <v>0</v>
      </c>
      <c r="Q17" s="137">
        <v>0</v>
      </c>
      <c r="R17" s="136">
        <f>IF(SUM(I17:O17)/1000&gt;0,(I17*9.31+J17*11628+K17*11070+L17*13898+M17*N17*1.163+O17*3293)/1000,SUM(P17:Q17))</f>
        <v>0</v>
      </c>
      <c r="S17" s="137"/>
      <c r="T17" s="134">
        <f>IF(SUM(I17:O17)&gt;0,(I17*9.31*247+J17*11628*311+K17*11070*311+L17*11049*311+M17*N17*1.163*440+O17*3293*6),(P17*683+Q17*350)*1000)/1000000</f>
        <v>0</v>
      </c>
      <c r="U17" s="136" t="e">
        <f>H17/S17</f>
        <v>#DIV/0!</v>
      </c>
      <c r="V17" s="141"/>
    </row>
    <row r="18" spans="1:22" ht="15" customHeight="1" x14ac:dyDescent="0.2">
      <c r="A18" s="140">
        <v>2</v>
      </c>
      <c r="B18" s="141"/>
      <c r="C18" s="141"/>
      <c r="D18" s="141"/>
      <c r="E18" s="142"/>
      <c r="F18" s="137"/>
      <c r="G18" s="137"/>
      <c r="H18" s="137"/>
      <c r="I18" s="137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7">
        <v>0</v>
      </c>
      <c r="Q18" s="137">
        <v>0</v>
      </c>
      <c r="R18" s="136">
        <f>IF(SUM(I18:O18)/1000&gt;0,(I18*9.31+J18*11628+K18*11070+L18*13898+M18*N18*1.163+O18*3293)/1000,SUM(P18:Q18))</f>
        <v>0</v>
      </c>
      <c r="S18" s="137"/>
      <c r="T18" s="134">
        <f>IF(SUM(I18:O18)&gt;0,(I18*9.31*247+J18*11628*311+K18*11070*311+L18*11049*311+M18*N18*1.163*440+O18*3293*6),(P18*683+Q18*350)*1000)/1000000</f>
        <v>0</v>
      </c>
      <c r="U18" s="127" t="e">
        <f>H18/S18</f>
        <v>#DIV/0!</v>
      </c>
      <c r="V18" s="141"/>
    </row>
    <row r="19" spans="1:22" ht="16.5" customHeight="1" x14ac:dyDescent="0.2">
      <c r="A19" s="140">
        <v>3</v>
      </c>
      <c r="B19" s="141"/>
      <c r="C19" s="141"/>
      <c r="D19" s="141"/>
      <c r="E19" s="142"/>
      <c r="F19" s="137"/>
      <c r="G19" s="137"/>
      <c r="H19" s="137"/>
      <c r="I19" s="137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7">
        <v>0</v>
      </c>
      <c r="Q19" s="137">
        <v>0</v>
      </c>
      <c r="R19" s="136">
        <f>IF(SUM(I19:O19)/1000&gt;0,(I19*9.31+J19*11628+K19*11070+L19*13898+M19*N19*1.163+O19*3293)/1000,SUM(P19:Q19))</f>
        <v>0</v>
      </c>
      <c r="S19" s="137"/>
      <c r="T19" s="134">
        <f>IF(SUM(I19:O19)&gt;0,(I19*9.31*247+J19*11628*311+K19*11070*311+L19*11049*311+M19*N19*1.163*440+O19*3293*6),(P19*683+Q19*350)*1000)/1000000</f>
        <v>0</v>
      </c>
      <c r="U19" s="127" t="e">
        <f>H19/S19</f>
        <v>#DIV/0!</v>
      </c>
      <c r="V19" s="141"/>
    </row>
    <row r="20" spans="1:22" ht="15" customHeight="1" x14ac:dyDescent="0.2">
      <c r="A20" s="140">
        <v>4</v>
      </c>
      <c r="B20" s="141"/>
      <c r="C20" s="141"/>
      <c r="D20" s="141"/>
      <c r="E20" s="142"/>
      <c r="F20" s="137"/>
      <c r="G20" s="137"/>
      <c r="H20" s="137"/>
      <c r="I20" s="137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7">
        <v>0</v>
      </c>
      <c r="Q20" s="137">
        <v>0</v>
      </c>
      <c r="R20" s="136">
        <f>IF(SUM(I20:O20)/1000&gt;0,(I20*9.31+J20*11628+K20*11070+L20*13898+M20*N20*1.163+O20*3293)/1000,SUM(P20:Q20))</f>
        <v>0</v>
      </c>
      <c r="S20" s="137"/>
      <c r="T20" s="134">
        <f>IF(SUM(I20:O20)&gt;0,(I20*9.31*247+J20*11628*311+K20*11070*311+L20*11049*311+M20*N20*1.163*440+O20*3293*6),(P20*683+Q20*350)*1000)/1000000</f>
        <v>0</v>
      </c>
      <c r="U20" s="127" t="e">
        <f>H20/S20</f>
        <v>#DIV/0!</v>
      </c>
      <c r="V20" s="141"/>
    </row>
    <row r="21" spans="1:22" ht="15" customHeight="1" x14ac:dyDescent="0.2">
      <c r="A21" s="140">
        <v>5</v>
      </c>
      <c r="B21" s="126"/>
      <c r="C21" s="126"/>
      <c r="D21" s="126"/>
      <c r="E21" s="139"/>
      <c r="F21" s="137"/>
      <c r="G21" s="137"/>
      <c r="H21" s="135"/>
      <c r="I21" s="137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7">
        <v>0</v>
      </c>
      <c r="Q21" s="137">
        <v>0</v>
      </c>
      <c r="R21" s="136">
        <f>IF(SUM(I21:O21)/1000&gt;0,(I21*9.31+J21*11628+K21*11070+L21*13898+M21*N21*1.163+O21*3293)/1000,SUM(P21:Q21))</f>
        <v>0</v>
      </c>
      <c r="S21" s="135"/>
      <c r="T21" s="134">
        <f>IF(SUM(I21:O21)&gt;0,(I21*9.31*247+J21*11628*311+K21*11070*311+L21*11049*311+M21*N21*1.163*440+O21*3293*6),(P21*683+Q21*350)*1000)/1000000</f>
        <v>0</v>
      </c>
      <c r="U21" s="127" t="e">
        <f>H21/S21</f>
        <v>#DIV/0!</v>
      </c>
      <c r="V21" s="126"/>
    </row>
    <row r="22" spans="1:22" ht="15" customHeight="1" x14ac:dyDescent="0.2">
      <c r="A22" s="140">
        <v>6</v>
      </c>
      <c r="B22" s="126"/>
      <c r="C22" s="126"/>
      <c r="D22" s="126"/>
      <c r="E22" s="139"/>
      <c r="F22" s="137"/>
      <c r="G22" s="137"/>
      <c r="H22" s="135"/>
      <c r="I22" s="137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7">
        <v>0</v>
      </c>
      <c r="Q22" s="137">
        <v>0</v>
      </c>
      <c r="R22" s="136">
        <f>IF(SUM(I22:O22)/1000&gt;0,(I22*9.31+J22*11628+K22*11070+L22*13898+M22*N22*1.163+O22*3293)/1000,SUM(P22:Q22))</f>
        <v>0</v>
      </c>
      <c r="S22" s="135"/>
      <c r="T22" s="134">
        <f>IF(SUM(I22:O22)&gt;0,(I22*9.31*247+J22*11628*311+K22*11070*311+L22*11049*311+M22*N22*1.163*440+O22*3293*6),(P22*683+Q22*350)*1000)/1000000</f>
        <v>0</v>
      </c>
      <c r="U22" s="127" t="e">
        <f>H22/S22</f>
        <v>#DIV/0!</v>
      </c>
      <c r="V22" s="126"/>
    </row>
    <row r="23" spans="1:22" ht="15" customHeight="1" x14ac:dyDescent="0.2">
      <c r="A23" s="140">
        <v>7</v>
      </c>
      <c r="B23" s="126"/>
      <c r="C23" s="126"/>
      <c r="D23" s="126"/>
      <c r="E23" s="139"/>
      <c r="F23" s="137"/>
      <c r="G23" s="137"/>
      <c r="H23" s="135"/>
      <c r="I23" s="137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7">
        <v>0</v>
      </c>
      <c r="Q23" s="137">
        <v>0</v>
      </c>
      <c r="R23" s="136">
        <f>IF(SUM(I23:O23)/1000&gt;0,(I23*9.31+J23*11628+K23*11070+L23*13898+M23*N23*1.163+O23*3293)/1000,SUM(P23:Q23))</f>
        <v>0</v>
      </c>
      <c r="S23" s="135"/>
      <c r="T23" s="134">
        <f>IF(SUM(I23:O23)&gt;0,(I23*9.31*247+J23*11628*311+K23*11070*311+L23*11049*311+M23*N23*1.163*440+O23*3293*6),(P23*683+Q23*350)*1000)/1000000</f>
        <v>0</v>
      </c>
      <c r="U23" s="127" t="e">
        <f>H23/S23</f>
        <v>#DIV/0!</v>
      </c>
      <c r="V23" s="126"/>
    </row>
    <row r="24" spans="1:22" ht="15" customHeight="1" x14ac:dyDescent="0.2">
      <c r="A24" s="140">
        <v>8</v>
      </c>
      <c r="B24" s="126"/>
      <c r="C24" s="126"/>
      <c r="D24" s="126"/>
      <c r="E24" s="139"/>
      <c r="F24" s="137"/>
      <c r="G24" s="137"/>
      <c r="H24" s="135"/>
      <c r="I24" s="137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7">
        <v>0</v>
      </c>
      <c r="Q24" s="137">
        <v>0</v>
      </c>
      <c r="R24" s="136">
        <f>IF(SUM(I24:O24)/1000&gt;0,(I24*9.31+J24*11628+K24*11070+L24*13898+M24*N24*1.163+O24*3293)/1000,SUM(P24:Q24))</f>
        <v>0</v>
      </c>
      <c r="S24" s="135"/>
      <c r="T24" s="134">
        <f>IF(SUM(I24:O24)&gt;0,(I24*9.31*247+J24*11628*311+K24*11070*311+L24*11049*311+M24*N24*1.163*440+O24*3293*6),(P24*683+Q24*350)*1000)/1000000</f>
        <v>0</v>
      </c>
      <c r="U24" s="127" t="e">
        <f>H24/S24</f>
        <v>#DIV/0!</v>
      </c>
      <c r="V24" s="126"/>
    </row>
    <row r="25" spans="1:22" ht="15" customHeight="1" x14ac:dyDescent="0.2">
      <c r="A25" s="140">
        <v>9</v>
      </c>
      <c r="B25" s="126"/>
      <c r="C25" s="126"/>
      <c r="D25" s="126"/>
      <c r="E25" s="139"/>
      <c r="F25" s="137"/>
      <c r="G25" s="137"/>
      <c r="H25" s="135"/>
      <c r="I25" s="137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7">
        <v>0</v>
      </c>
      <c r="Q25" s="137">
        <v>0</v>
      </c>
      <c r="R25" s="136">
        <f>IF(SUM(I25:O25)/1000&gt;0,(I25*9.31+J25*11628+K25*11070+L25*13898+M25*N25*1.163+O25*3293)/1000,SUM(P25:Q25))</f>
        <v>0</v>
      </c>
      <c r="S25" s="135"/>
      <c r="T25" s="134">
        <f>IF(SUM(I25:O25)&gt;0,(I25*9.31*247+J25*11628*311+K25*11070*311+L25*11049*311+M25*N25*1.163*440+O25*3293*6),(P25*683+Q25*350)*1000)/1000000</f>
        <v>0</v>
      </c>
      <c r="U25" s="127" t="e">
        <f>H25/S25</f>
        <v>#DIV/0!</v>
      </c>
      <c r="V25" s="126"/>
    </row>
    <row r="26" spans="1:22" ht="15" customHeight="1" x14ac:dyDescent="0.2">
      <c r="A26" s="140">
        <v>10</v>
      </c>
      <c r="B26" s="126"/>
      <c r="C26" s="126"/>
      <c r="D26" s="126"/>
      <c r="E26" s="139"/>
      <c r="F26" s="137"/>
      <c r="G26" s="137"/>
      <c r="H26" s="135"/>
      <c r="I26" s="137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7">
        <v>0</v>
      </c>
      <c r="Q26" s="137">
        <v>0</v>
      </c>
      <c r="R26" s="136">
        <f>IF(SUM(I26:O26)/1000&gt;0,(I26*9.31+J26*11628+K26*11070+L26*13898+M26*N26*1.163+O26*3293)/1000,SUM(P26:Q26))</f>
        <v>0</v>
      </c>
      <c r="S26" s="135"/>
      <c r="T26" s="134">
        <f>IF(SUM(I26:O26)&gt;0,(I26*9.31*247+J26*11628*311+K26*11070*311+L26*11049*311+M26*N26*1.163*440+O26*3293*6),(P26*683+Q26*350)*1000)/1000000</f>
        <v>0</v>
      </c>
      <c r="U26" s="127" t="e">
        <f>H26/S26</f>
        <v>#DIV/0!</v>
      </c>
      <c r="V26" s="126"/>
    </row>
    <row r="27" spans="1:22" ht="15" customHeight="1" x14ac:dyDescent="0.2">
      <c r="A27" s="140">
        <v>11</v>
      </c>
      <c r="B27" s="126"/>
      <c r="C27" s="126"/>
      <c r="D27" s="126"/>
      <c r="E27" s="139"/>
      <c r="F27" s="137"/>
      <c r="G27" s="137"/>
      <c r="H27" s="135"/>
      <c r="I27" s="137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7">
        <v>0</v>
      </c>
      <c r="Q27" s="137">
        <v>0</v>
      </c>
      <c r="R27" s="136">
        <f>IF(SUM(I27:O27)/1000&gt;0,(I27*9.31+J27*11628+K27*11070+L27*13898+M27*N27*1.163+O27*3293)/1000,SUM(P27:Q27))</f>
        <v>0</v>
      </c>
      <c r="S27" s="135"/>
      <c r="T27" s="134">
        <f>IF(SUM(I27:O27)&gt;0,(I27*9.31*247+J27*11628*311+K27*11070*311+L27*11049*311+M27*N27*1.163*440+O27*3293*6),(P27*683+Q27*350)*1000)/1000000</f>
        <v>0</v>
      </c>
      <c r="U27" s="127" t="e">
        <f>H27/S27</f>
        <v>#DIV/0!</v>
      </c>
      <c r="V27" s="126"/>
    </row>
    <row r="28" spans="1:22" ht="15" customHeight="1" x14ac:dyDescent="0.2">
      <c r="A28" s="140">
        <v>12</v>
      </c>
      <c r="B28" s="126"/>
      <c r="C28" s="126"/>
      <c r="D28" s="126"/>
      <c r="E28" s="139"/>
      <c r="F28" s="137"/>
      <c r="G28" s="137"/>
      <c r="H28" s="135"/>
      <c r="I28" s="137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7">
        <v>0</v>
      </c>
      <c r="Q28" s="137">
        <v>0</v>
      </c>
      <c r="R28" s="136">
        <f>IF(SUM(I28:O28)/1000&gt;0,(I28*9.31+J28*11628+K28*11070+L28*13898+M28*N28*1.163+O28*3293)/1000,SUM(P28:Q28))</f>
        <v>0</v>
      </c>
      <c r="S28" s="135"/>
      <c r="T28" s="134">
        <f>IF(SUM(I28:O28)&gt;0,(I28*9.31*247+J28*11628*311+K28*11070*311+L28*11049*311+M28*N28*1.163*440+O28*3293*6),(P28*683+Q28*350)*1000)/1000000</f>
        <v>0</v>
      </c>
      <c r="U28" s="127" t="e">
        <f>H28/S28</f>
        <v>#DIV/0!</v>
      </c>
      <c r="V28" s="126"/>
    </row>
    <row r="29" spans="1:22" ht="15" customHeight="1" x14ac:dyDescent="0.2">
      <c r="A29" s="140">
        <v>13</v>
      </c>
      <c r="B29" s="126"/>
      <c r="C29" s="126"/>
      <c r="D29" s="126"/>
      <c r="E29" s="139"/>
      <c r="F29" s="137"/>
      <c r="G29" s="137"/>
      <c r="H29" s="135"/>
      <c r="I29" s="137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7">
        <v>0</v>
      </c>
      <c r="Q29" s="137">
        <v>0</v>
      </c>
      <c r="R29" s="136">
        <f>IF(SUM(I29:O29)/1000&gt;0,(I29*9.31+J29*11628+K29*11070+L29*13898+M29*N29*1.163+O29*3293)/1000,SUM(P29:Q29))</f>
        <v>0</v>
      </c>
      <c r="S29" s="135"/>
      <c r="T29" s="134">
        <f>IF(SUM(I29:O29)&gt;0,(I29*9.31*247+J29*11628*311+K29*11070*311+L29*11049*311+M29*N29*1.163*440+O29*3293*6),(P29*683+Q29*350)*1000)/1000000</f>
        <v>0</v>
      </c>
      <c r="U29" s="127" t="e">
        <f>H29/S29</f>
        <v>#DIV/0!</v>
      </c>
      <c r="V29" s="126"/>
    </row>
    <row r="30" spans="1:22" ht="15" customHeight="1" x14ac:dyDescent="0.2">
      <c r="A30" s="140">
        <v>14</v>
      </c>
      <c r="B30" s="126"/>
      <c r="C30" s="126"/>
      <c r="D30" s="126"/>
      <c r="E30" s="139"/>
      <c r="F30" s="137"/>
      <c r="G30" s="137"/>
      <c r="H30" s="135"/>
      <c r="I30" s="137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7">
        <v>0</v>
      </c>
      <c r="Q30" s="137">
        <v>0</v>
      </c>
      <c r="R30" s="136">
        <f>IF(SUM(I30:O30)/1000&gt;0,(I30*9.31+J30*11628+K30*11070+L30*13898+M30*N30*1.163+O30*3293)/1000,SUM(P30:Q30))</f>
        <v>0</v>
      </c>
      <c r="S30" s="135"/>
      <c r="T30" s="134">
        <f>IF(SUM(I30:O30)&gt;0,(I30*9.31*247+J30*11628*311+K30*11070*311+L30*11049*311+M30*N30*1.163*440+O30*3293*6),(P30*683+Q30*350)*1000)/1000000</f>
        <v>0</v>
      </c>
      <c r="U30" s="127" t="e">
        <f>H30/S30</f>
        <v>#DIV/0!</v>
      </c>
      <c r="V30" s="126"/>
    </row>
    <row r="31" spans="1:22" ht="15" customHeight="1" x14ac:dyDescent="0.2">
      <c r="A31" s="140">
        <v>15</v>
      </c>
      <c r="B31" s="141"/>
      <c r="C31" s="141"/>
      <c r="D31" s="141"/>
      <c r="E31" s="142"/>
      <c r="F31" s="137"/>
      <c r="G31" s="137"/>
      <c r="H31" s="137"/>
      <c r="I31" s="137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7">
        <v>0</v>
      </c>
      <c r="Q31" s="137">
        <v>0</v>
      </c>
      <c r="R31" s="136">
        <f>IF(SUM(I31:O31)/1000&gt;0,(I31*9.31+J31*11628+K31*11070+L31*13898+M31*N31*1.163+O31*3293)/1000,SUM(P31:Q31))</f>
        <v>0</v>
      </c>
      <c r="S31" s="137"/>
      <c r="T31" s="134">
        <f>IF(SUM(I31:O31)&gt;0,(I31*9.31*247+J31*11628*311+K31*11070*311+L31*11049*311+M31*N31*1.163*440+O31*3293*6),(P31*683+Q31*350)*1000)/1000000</f>
        <v>0</v>
      </c>
      <c r="U31" s="127" t="e">
        <f>H31/S31</f>
        <v>#DIV/0!</v>
      </c>
      <c r="V31" s="141"/>
    </row>
    <row r="32" spans="1:22" ht="16.5" customHeight="1" x14ac:dyDescent="0.2">
      <c r="A32" s="140">
        <v>16</v>
      </c>
      <c r="B32" s="141"/>
      <c r="C32" s="141"/>
      <c r="D32" s="141"/>
      <c r="E32" s="142"/>
      <c r="F32" s="137"/>
      <c r="G32" s="137"/>
      <c r="H32" s="137"/>
      <c r="I32" s="137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7">
        <v>0</v>
      </c>
      <c r="Q32" s="137">
        <v>0</v>
      </c>
      <c r="R32" s="136">
        <f>IF(SUM(I32:O32)/1000&gt;0,(I32*9.31+J32*11628+K32*11070+L32*13898+M32*N32*1.163+O32*3293)/1000,SUM(P32:Q32))</f>
        <v>0</v>
      </c>
      <c r="S32" s="137"/>
      <c r="T32" s="134">
        <f>IF(SUM(I32:O32)&gt;0,(I32*9.31*247+J32*11628*311+K32*11070*311+L32*11049*311+M32*N32*1.163*440+O32*3293*6),(P32*683+Q32*350)*1000)/1000000</f>
        <v>0</v>
      </c>
      <c r="U32" s="127" t="e">
        <f>H32/S32</f>
        <v>#DIV/0!</v>
      </c>
      <c r="V32" s="141"/>
    </row>
    <row r="33" spans="1:22" ht="15" customHeight="1" x14ac:dyDescent="0.2">
      <c r="A33" s="140">
        <v>17</v>
      </c>
      <c r="B33" s="141"/>
      <c r="C33" s="141"/>
      <c r="D33" s="141"/>
      <c r="E33" s="142"/>
      <c r="F33" s="137"/>
      <c r="G33" s="137"/>
      <c r="H33" s="137"/>
      <c r="I33" s="137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7">
        <v>0</v>
      </c>
      <c r="Q33" s="137">
        <v>0</v>
      </c>
      <c r="R33" s="136">
        <f>IF(SUM(I33:O33)/1000&gt;0,(I33*9.31+J33*11628+K33*11070+L33*13898+M33*N33*1.163+O33*3293)/1000,SUM(P33:Q33))</f>
        <v>0</v>
      </c>
      <c r="S33" s="137"/>
      <c r="T33" s="134">
        <f>IF(SUM(I33:O33)&gt;0,(I33*9.31*247+J33*11628*311+K33*11070*311+L33*11049*311+M33*N33*1.163*440+O33*3293*6),(P33*683+Q33*350)*1000)/1000000</f>
        <v>0</v>
      </c>
      <c r="U33" s="127" t="e">
        <f>H33/S33</f>
        <v>#DIV/0!</v>
      </c>
      <c r="V33" s="141"/>
    </row>
    <row r="34" spans="1:22" ht="15" customHeight="1" x14ac:dyDescent="0.2">
      <c r="A34" s="140">
        <v>18</v>
      </c>
      <c r="B34" s="126"/>
      <c r="C34" s="126"/>
      <c r="D34" s="126"/>
      <c r="E34" s="139"/>
      <c r="F34" s="137"/>
      <c r="G34" s="137"/>
      <c r="H34" s="135"/>
      <c r="I34" s="137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7">
        <v>0</v>
      </c>
      <c r="Q34" s="137">
        <v>0</v>
      </c>
      <c r="R34" s="136">
        <f>IF(SUM(I34:O34)/1000&gt;0,(I34*9.31+J34*11628+K34*11070+L34*13898+M34*N34*1.163+O34*3293)/1000,SUM(P34:Q34))</f>
        <v>0</v>
      </c>
      <c r="S34" s="135"/>
      <c r="T34" s="134">
        <f>IF(SUM(I34:O34)&gt;0,(I34*9.31*247+J34*11628*311+K34*11070*311+L34*11049*311+M34*N34*1.163*440+O34*3293*6),(P34*683+Q34*350)*1000)/1000000</f>
        <v>0</v>
      </c>
      <c r="U34" s="127" t="e">
        <f>H34/S34</f>
        <v>#DIV/0!</v>
      </c>
      <c r="V34" s="126"/>
    </row>
    <row r="35" spans="1:22" ht="15" customHeight="1" x14ac:dyDescent="0.2">
      <c r="A35" s="140">
        <v>19</v>
      </c>
      <c r="B35" s="126"/>
      <c r="C35" s="126"/>
      <c r="D35" s="126"/>
      <c r="E35" s="139"/>
      <c r="F35" s="137"/>
      <c r="G35" s="137"/>
      <c r="H35" s="135"/>
      <c r="I35" s="137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7">
        <v>0</v>
      </c>
      <c r="Q35" s="137">
        <v>0</v>
      </c>
      <c r="R35" s="136">
        <f>IF(SUM(I35:O35)/1000&gt;0,(I35*9.31+J35*11628+K35*11070+L35*13898+M35*N35*1.163+O35*3293)/1000,SUM(P35:Q35))</f>
        <v>0</v>
      </c>
      <c r="S35" s="135"/>
      <c r="T35" s="134">
        <f>IF(SUM(I35:O35)&gt;0,(I35*9.31*247+J35*11628*311+K35*11070*311+L35*11049*311+M35*N35*1.163*440+O35*3293*6),(P35*683+Q35*350)*1000)/1000000</f>
        <v>0</v>
      </c>
      <c r="U35" s="127" t="e">
        <f>H35/S35</f>
        <v>#DIV/0!</v>
      </c>
      <c r="V35" s="126"/>
    </row>
    <row r="36" spans="1:22" ht="15" customHeight="1" x14ac:dyDescent="0.2">
      <c r="A36" s="140">
        <v>20</v>
      </c>
      <c r="B36" s="126"/>
      <c r="C36" s="126"/>
      <c r="D36" s="126"/>
      <c r="E36" s="139"/>
      <c r="F36" s="137"/>
      <c r="G36" s="137"/>
      <c r="H36" s="135"/>
      <c r="I36" s="137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7">
        <v>0</v>
      </c>
      <c r="Q36" s="137">
        <v>0</v>
      </c>
      <c r="R36" s="136">
        <f>IF(SUM(I36:O36)/1000&gt;0,(I36*9.31+J36*11628+K36*11070+L36*13898+M36*N36*1.163+O36*3293)/1000,SUM(P36:Q36))</f>
        <v>0</v>
      </c>
      <c r="S36" s="135"/>
      <c r="T36" s="134">
        <f>IF(SUM(I36:O36)&gt;0,(I36*9.31*247+J36*11628*311+K36*11070*311+L36*11049*311+M36*N36*1.163*440+O36*3293*6),(P36*683+Q36*350)*1000)/1000000</f>
        <v>0</v>
      </c>
      <c r="U36" s="127" t="e">
        <f>H36/S36</f>
        <v>#DIV/0!</v>
      </c>
      <c r="V36" s="126"/>
    </row>
    <row r="37" spans="1:22" ht="15" customHeight="1" x14ac:dyDescent="0.2">
      <c r="A37" s="140">
        <v>21</v>
      </c>
      <c r="B37" s="126"/>
      <c r="C37" s="126"/>
      <c r="D37" s="126"/>
      <c r="E37" s="139"/>
      <c r="F37" s="137"/>
      <c r="G37" s="137"/>
      <c r="H37" s="135"/>
      <c r="I37" s="137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7">
        <v>0</v>
      </c>
      <c r="Q37" s="137">
        <v>0</v>
      </c>
      <c r="R37" s="136">
        <f>IF(SUM(I37:O37)/1000&gt;0,(I37*9.31+J37*11628+K37*11070+L37*13898+M37*N37*1.163+O37*3293)/1000,SUM(P37:Q37))</f>
        <v>0</v>
      </c>
      <c r="S37" s="135"/>
      <c r="T37" s="134">
        <f>IF(SUM(I37:O37)&gt;0,(I37*9.31*247+J37*11628*311+K37*11070*311+L37*11049*311+M37*N37*1.163*440+O37*3293*6),(P37*683+Q37*350)*1000)/1000000</f>
        <v>0</v>
      </c>
      <c r="U37" s="127" t="e">
        <f>H37/S37</f>
        <v>#DIV/0!</v>
      </c>
      <c r="V37" s="126"/>
    </row>
    <row r="38" spans="1:22" ht="15" customHeight="1" x14ac:dyDescent="0.2">
      <c r="A38" s="140">
        <v>22</v>
      </c>
      <c r="B38" s="126"/>
      <c r="C38" s="126"/>
      <c r="D38" s="126"/>
      <c r="E38" s="139"/>
      <c r="F38" s="137"/>
      <c r="G38" s="137"/>
      <c r="H38" s="135"/>
      <c r="I38" s="137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7">
        <v>0</v>
      </c>
      <c r="Q38" s="137">
        <v>0</v>
      </c>
      <c r="R38" s="136">
        <f>IF(SUM(I38:O38)/1000&gt;0,(I38*9.31+J38*11628+K38*11070+L38*13898+M38*N38*1.163+O38*3293)/1000,SUM(P38:Q38))</f>
        <v>0</v>
      </c>
      <c r="S38" s="135"/>
      <c r="T38" s="134">
        <f>IF(SUM(I38:O38)&gt;0,(I38*9.31*247+J38*11628*311+K38*11070*311+L38*11049*311+M38*N38*1.163*440+O38*3293*6),(P38*683+Q38*350)*1000)/1000000</f>
        <v>0</v>
      </c>
      <c r="U38" s="127" t="e">
        <f>H38/S38</f>
        <v>#DIV/0!</v>
      </c>
      <c r="V38" s="126"/>
    </row>
    <row r="39" spans="1:22" ht="15" customHeight="1" x14ac:dyDescent="0.2">
      <c r="A39" s="140">
        <v>23</v>
      </c>
      <c r="B39" s="126"/>
      <c r="C39" s="126"/>
      <c r="D39" s="126"/>
      <c r="E39" s="139"/>
      <c r="F39" s="137"/>
      <c r="G39" s="137"/>
      <c r="H39" s="135"/>
      <c r="I39" s="137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7">
        <v>0</v>
      </c>
      <c r="Q39" s="137">
        <v>0</v>
      </c>
      <c r="R39" s="136">
        <f>IF(SUM(I39:O39)/1000&gt;0,(I39*9.31+J39*11628+K39*11070+L39*13898+M39*N39*1.163+O39*3293)/1000,SUM(P39:Q39))</f>
        <v>0</v>
      </c>
      <c r="S39" s="135"/>
      <c r="T39" s="134">
        <f>IF(SUM(I39:O39)&gt;0,(I39*9.31*247+J39*11628*311+K39*11070*311+L39*11049*311+M39*N39*1.163*440+O39*3293*6),(P39*683+Q39*350)*1000)/1000000</f>
        <v>0</v>
      </c>
      <c r="U39" s="127" t="e">
        <f>H39/S39</f>
        <v>#DIV/0!</v>
      </c>
      <c r="V39" s="126"/>
    </row>
    <row r="40" spans="1:22" ht="15" customHeight="1" x14ac:dyDescent="0.2">
      <c r="A40" s="140">
        <v>24</v>
      </c>
      <c r="B40" s="126"/>
      <c r="C40" s="126"/>
      <c r="D40" s="126"/>
      <c r="E40" s="139"/>
      <c r="F40" s="137"/>
      <c r="G40" s="137"/>
      <c r="H40" s="135"/>
      <c r="I40" s="137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37">
        <v>0</v>
      </c>
      <c r="Q40" s="137">
        <v>0</v>
      </c>
      <c r="R40" s="136">
        <f>IF(SUM(I40:O40)/1000&gt;0,(I40*9.31+J40*11628+K40*11070+L40*13898+M40*N40*1.163+O40*3293)/1000,SUM(P40:Q40))</f>
        <v>0</v>
      </c>
      <c r="S40" s="135"/>
      <c r="T40" s="134">
        <f>IF(SUM(I40:O40)&gt;0,(I40*9.31*247+J40*11628*311+K40*11070*311+L40*11049*311+M40*N40*1.163*440+O40*3293*6),(P40*683+Q40*350)*1000)/1000000</f>
        <v>0</v>
      </c>
      <c r="U40" s="127" t="e">
        <f>H40/S40</f>
        <v>#DIV/0!</v>
      </c>
      <c r="V40" s="126"/>
    </row>
    <row r="41" spans="1:22" ht="15" customHeight="1" x14ac:dyDescent="0.2">
      <c r="A41" s="140">
        <v>25</v>
      </c>
      <c r="B41" s="126"/>
      <c r="C41" s="126"/>
      <c r="D41" s="126"/>
      <c r="E41" s="139"/>
      <c r="F41" s="137"/>
      <c r="G41" s="137"/>
      <c r="H41" s="135"/>
      <c r="I41" s="137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7">
        <v>0</v>
      </c>
      <c r="Q41" s="137">
        <v>0</v>
      </c>
      <c r="R41" s="136">
        <f>IF(SUM(I41:O41)/1000&gt;0,(I41*9.31+J41*11628+K41*11070+L41*13898+M41*N41*1.163+O41*3293)/1000,SUM(P41:Q41))</f>
        <v>0</v>
      </c>
      <c r="S41" s="135"/>
      <c r="T41" s="134">
        <f>IF(SUM(I41:O41)&gt;0,(I41*9.31*247+J41*11628*311+K41*11070*311+L41*11049*311+M41*N41*1.163*440+O41*3293*6),(P41*683+Q41*350)*1000)/1000000</f>
        <v>0</v>
      </c>
      <c r="U41" s="127" t="e">
        <f>H41/S41</f>
        <v>#DIV/0!</v>
      </c>
      <c r="V41" s="126"/>
    </row>
    <row r="42" spans="1:22" ht="15" customHeight="1" x14ac:dyDescent="0.2">
      <c r="A42" s="140">
        <v>26</v>
      </c>
      <c r="B42" s="126"/>
      <c r="C42" s="126"/>
      <c r="D42" s="126"/>
      <c r="E42" s="139"/>
      <c r="F42" s="137"/>
      <c r="G42" s="137"/>
      <c r="H42" s="135"/>
      <c r="I42" s="137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7">
        <v>0</v>
      </c>
      <c r="Q42" s="137">
        <v>0</v>
      </c>
      <c r="R42" s="136">
        <f>IF(SUM(I42:O42)/1000&gt;0,(I42*9.31+J42*11628+K42*11070+L42*13898+M42*N42*1.163+O42*3293)/1000,SUM(P42:Q42))</f>
        <v>0</v>
      </c>
      <c r="S42" s="135"/>
      <c r="T42" s="134">
        <f>IF(SUM(I42:O42)&gt;0,(I42*9.31*247+J42*11628*311+K42*11070*311+L42*11049*311+M42*N42*1.163*440+O42*3293*6),(P42*683+Q42*350)*1000)/1000000</f>
        <v>0</v>
      </c>
      <c r="U42" s="127" t="e">
        <f>H42/S42</f>
        <v>#DIV/0!</v>
      </c>
      <c r="V42" s="126"/>
    </row>
    <row r="43" spans="1:22" ht="15" customHeight="1" x14ac:dyDescent="0.2">
      <c r="A43" s="140">
        <v>27</v>
      </c>
      <c r="B43" s="126"/>
      <c r="C43" s="126"/>
      <c r="D43" s="126"/>
      <c r="E43" s="139"/>
      <c r="F43" s="137"/>
      <c r="G43" s="137"/>
      <c r="H43" s="135"/>
      <c r="I43" s="137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7">
        <v>0</v>
      </c>
      <c r="Q43" s="137">
        <v>0</v>
      </c>
      <c r="R43" s="136">
        <f>IF(SUM(I43:O43)/1000&gt;0,(I43*9.31+J43*11628+K43*11070+L43*13898+M43*N43*1.163+O43*3293)/1000,SUM(P43:Q43))</f>
        <v>0</v>
      </c>
      <c r="S43" s="135"/>
      <c r="T43" s="134">
        <f>IF(SUM(I43:O43)&gt;0,(I43*9.31*247+J43*11628*311+K43*11070*311+L43*11049*311+M43*N43*1.163*440+O43*3293*6),(P43*683+Q43*350)*1000)/1000000</f>
        <v>0</v>
      </c>
      <c r="U43" s="127" t="e">
        <f>H43/S43</f>
        <v>#DIV/0!</v>
      </c>
      <c r="V43" s="126"/>
    </row>
    <row r="44" spans="1:22" ht="15" customHeight="1" x14ac:dyDescent="0.2">
      <c r="A44" s="140">
        <v>28</v>
      </c>
      <c r="B44" s="126"/>
      <c r="C44" s="126"/>
      <c r="D44" s="126"/>
      <c r="E44" s="139"/>
      <c r="F44" s="137"/>
      <c r="G44" s="137"/>
      <c r="H44" s="135"/>
      <c r="I44" s="137">
        <v>0</v>
      </c>
      <c r="J44" s="138">
        <v>0</v>
      </c>
      <c r="K44" s="138">
        <v>0</v>
      </c>
      <c r="L44" s="138">
        <v>0</v>
      </c>
      <c r="M44" s="138">
        <v>0</v>
      </c>
      <c r="N44" s="138">
        <v>0</v>
      </c>
      <c r="O44" s="138">
        <v>0</v>
      </c>
      <c r="P44" s="137">
        <v>0</v>
      </c>
      <c r="Q44" s="137">
        <v>0</v>
      </c>
      <c r="R44" s="136">
        <f>IF(SUM(I44:O44)/1000&gt;0,(I44*9.31+J44*11628+K44*11070+L44*13898+M44*N44*1.163+O44*3293)/1000,SUM(P44:Q44))</f>
        <v>0</v>
      </c>
      <c r="S44" s="135"/>
      <c r="T44" s="134">
        <f>IF(SUM(I44:O44)&gt;0,(I44*9.31*247+J44*11628*311+K44*11070*311+L44*11049*311+M44*N44*1.163*440+O44*3293*6),(P44*683+Q44*350)*1000)/1000000</f>
        <v>0</v>
      </c>
      <c r="U44" s="127" t="e">
        <f>H44/S44</f>
        <v>#DIV/0!</v>
      </c>
      <c r="V44" s="126"/>
    </row>
    <row r="45" spans="1:22" ht="15" customHeight="1" x14ac:dyDescent="0.2">
      <c r="A45" s="140">
        <v>29</v>
      </c>
      <c r="B45" s="141"/>
      <c r="C45" s="141"/>
      <c r="D45" s="141"/>
      <c r="E45" s="142"/>
      <c r="F45" s="137"/>
      <c r="G45" s="137"/>
      <c r="H45" s="137"/>
      <c r="I45" s="137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7">
        <v>0</v>
      </c>
      <c r="Q45" s="137">
        <v>0</v>
      </c>
      <c r="R45" s="136">
        <f>IF(SUM(I45:O45)/1000&gt;0,(I45*9.31+J45*11628+K45*11070+L45*13898+M45*N45*1.163+O45*3293)/1000,SUM(P45:Q45))</f>
        <v>0</v>
      </c>
      <c r="S45" s="137"/>
      <c r="T45" s="134">
        <f>IF(SUM(I45:O45)&gt;0,(I45*9.31*247+J45*11628*311+K45*11070*311+L45*11049*311+M45*N45*1.163*440+O45*3293*6),(P45*683+Q45*350)*1000)/1000000</f>
        <v>0</v>
      </c>
      <c r="U45" s="127" t="e">
        <f>H45/S45</f>
        <v>#DIV/0!</v>
      </c>
      <c r="V45" s="141"/>
    </row>
    <row r="46" spans="1:22" ht="16.5" customHeight="1" x14ac:dyDescent="0.2">
      <c r="A46" s="140">
        <v>30</v>
      </c>
      <c r="B46" s="141"/>
      <c r="C46" s="141"/>
      <c r="D46" s="141"/>
      <c r="E46" s="142"/>
      <c r="F46" s="137"/>
      <c r="G46" s="137"/>
      <c r="H46" s="137"/>
      <c r="I46" s="137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7">
        <v>0</v>
      </c>
      <c r="Q46" s="137">
        <v>0</v>
      </c>
      <c r="R46" s="136">
        <f>IF(SUM(I46:O46)/1000&gt;0,(I46*9.31+J46*11628+K46*11070+L46*13898+M46*N46*1.163+O46*3293)/1000,SUM(P46:Q46))</f>
        <v>0</v>
      </c>
      <c r="S46" s="137"/>
      <c r="T46" s="134">
        <f>IF(SUM(I46:O46)&gt;0,(I46*9.31*247+J46*11628*311+K46*11070*311+L46*11049*311+M46*N46*1.163*440+O46*3293*6),(P46*683+Q46*350)*1000)/1000000</f>
        <v>0</v>
      </c>
      <c r="U46" s="127" t="e">
        <f>H46/S46</f>
        <v>#DIV/0!</v>
      </c>
      <c r="V46" s="141"/>
    </row>
    <row r="47" spans="1:22" ht="15" customHeight="1" x14ac:dyDescent="0.2">
      <c r="A47" s="140">
        <v>31</v>
      </c>
      <c r="B47" s="141"/>
      <c r="C47" s="141"/>
      <c r="D47" s="141"/>
      <c r="E47" s="142"/>
      <c r="F47" s="137"/>
      <c r="G47" s="137"/>
      <c r="H47" s="137"/>
      <c r="I47" s="137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7">
        <v>0</v>
      </c>
      <c r="Q47" s="137">
        <v>0</v>
      </c>
      <c r="R47" s="136">
        <f>IF(SUM(I47:O47)/1000&gt;0,(I47*9.31+J47*11628+K47*11070+L47*13898+M47*N47*1.163+O47*3293)/1000,SUM(P47:Q47))</f>
        <v>0</v>
      </c>
      <c r="S47" s="137"/>
      <c r="T47" s="134">
        <f>IF(SUM(I47:O47)&gt;0,(I47*9.31*247+J47*11628*311+K47*11070*311+L47*11049*311+M47*N47*1.163*440+O47*3293*6),(P47*683+Q47*350)*1000)/1000000</f>
        <v>0</v>
      </c>
      <c r="U47" s="127" t="e">
        <f>H47/S47</f>
        <v>#DIV/0!</v>
      </c>
      <c r="V47" s="141"/>
    </row>
    <row r="48" spans="1:22" ht="15" customHeight="1" x14ac:dyDescent="0.2">
      <c r="A48" s="140">
        <v>32</v>
      </c>
      <c r="B48" s="126"/>
      <c r="C48" s="126"/>
      <c r="D48" s="126"/>
      <c r="E48" s="139"/>
      <c r="F48" s="137"/>
      <c r="G48" s="137"/>
      <c r="H48" s="135"/>
      <c r="I48" s="137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7">
        <v>0</v>
      </c>
      <c r="Q48" s="137">
        <v>0</v>
      </c>
      <c r="R48" s="136">
        <f>IF(SUM(I48:O48)/1000&gt;0,(I48*9.31+J48*11628+K48*11070+L48*13898+M48*N48*1.163+O48*3293)/1000,SUM(P48:Q48))</f>
        <v>0</v>
      </c>
      <c r="S48" s="135"/>
      <c r="T48" s="134">
        <f>IF(SUM(I48:O48)&gt;0,(I48*9.31*247+J48*11628*311+K48*11070*311+L48*11049*311+M48*N48*1.163*440+O48*3293*6),(P48*683+Q48*350)*1000)/1000000</f>
        <v>0</v>
      </c>
      <c r="U48" s="127" t="e">
        <f>H48/S48</f>
        <v>#DIV/0!</v>
      </c>
      <c r="V48" s="126"/>
    </row>
    <row r="49" spans="1:22" ht="15" customHeight="1" x14ac:dyDescent="0.2">
      <c r="A49" s="140">
        <v>33</v>
      </c>
      <c r="B49" s="126"/>
      <c r="C49" s="126"/>
      <c r="D49" s="126"/>
      <c r="E49" s="139"/>
      <c r="F49" s="137"/>
      <c r="G49" s="137"/>
      <c r="H49" s="135"/>
      <c r="I49" s="137">
        <v>0</v>
      </c>
      <c r="J49" s="138">
        <v>0</v>
      </c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37">
        <v>0</v>
      </c>
      <c r="Q49" s="137">
        <v>0</v>
      </c>
      <c r="R49" s="136">
        <f>IF(SUM(I49:O49)/1000&gt;0,(I49*9.31+J49*11628+K49*11070+L49*13898+M49*N49*1.163+O49*3293)/1000,SUM(P49:Q49))</f>
        <v>0</v>
      </c>
      <c r="S49" s="135"/>
      <c r="T49" s="134">
        <f>IF(SUM(I49:O49)&gt;0,(I49*9.31*247+J49*11628*311+K49*11070*311+L49*11049*311+M49*N49*1.163*440+O49*3293*6),(P49*683+Q49*350)*1000)/1000000</f>
        <v>0</v>
      </c>
      <c r="U49" s="127" t="e">
        <f>H49/S49</f>
        <v>#DIV/0!</v>
      </c>
      <c r="V49" s="126"/>
    </row>
    <row r="50" spans="1:22" ht="15" customHeight="1" x14ac:dyDescent="0.2">
      <c r="A50" s="140">
        <v>34</v>
      </c>
      <c r="B50" s="126"/>
      <c r="C50" s="126"/>
      <c r="D50" s="126"/>
      <c r="E50" s="139"/>
      <c r="F50" s="137"/>
      <c r="G50" s="137"/>
      <c r="H50" s="135"/>
      <c r="I50" s="137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7">
        <v>0</v>
      </c>
      <c r="Q50" s="137">
        <v>0</v>
      </c>
      <c r="R50" s="136">
        <f>IF(SUM(I50:O50)/1000&gt;0,(I50*9.31+J50*11628+K50*11070+L50*13898+M50*N50*1.163+O50*3293)/1000,SUM(P50:Q50))</f>
        <v>0</v>
      </c>
      <c r="S50" s="135"/>
      <c r="T50" s="134">
        <f>IF(SUM(I50:O50)&gt;0,(I50*9.31*247+J50*11628*311+K50*11070*311+L50*11049*311+M50*N50*1.163*440+O50*3293*6),(P50*683+Q50*350)*1000)/1000000</f>
        <v>0</v>
      </c>
      <c r="U50" s="127" t="e">
        <f>H50/S50</f>
        <v>#DIV/0!</v>
      </c>
      <c r="V50" s="126"/>
    </row>
    <row r="51" spans="1:22" ht="15" customHeight="1" x14ac:dyDescent="0.2">
      <c r="A51" s="140">
        <v>35</v>
      </c>
      <c r="B51" s="126"/>
      <c r="C51" s="126"/>
      <c r="D51" s="126"/>
      <c r="E51" s="139"/>
      <c r="F51" s="137"/>
      <c r="G51" s="137"/>
      <c r="H51" s="135"/>
      <c r="I51" s="137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7">
        <v>0</v>
      </c>
      <c r="Q51" s="137">
        <v>0</v>
      </c>
      <c r="R51" s="136">
        <f>IF(SUM(I51:O51)/1000&gt;0,(I51*9.31+J51*11628+K51*11070+L51*13898+M51*N51*1.163+O51*3293)/1000,SUM(P51:Q51))</f>
        <v>0</v>
      </c>
      <c r="S51" s="135"/>
      <c r="T51" s="134">
        <f>IF(SUM(I51:O51)&gt;0,(I51*9.31*247+J51*11628*311+K51*11070*311+L51*11049*311+M51*N51*1.163*440+O51*3293*6),(P51*683+Q51*350)*1000)/1000000</f>
        <v>0</v>
      </c>
      <c r="U51" s="127" t="e">
        <f>H51/S51</f>
        <v>#DIV/0!</v>
      </c>
      <c r="V51" s="126"/>
    </row>
    <row r="52" spans="1:22" ht="15" customHeight="1" x14ac:dyDescent="0.2">
      <c r="A52" s="140">
        <v>36</v>
      </c>
      <c r="B52" s="126"/>
      <c r="C52" s="126"/>
      <c r="D52" s="126"/>
      <c r="E52" s="139"/>
      <c r="F52" s="137"/>
      <c r="G52" s="137"/>
      <c r="H52" s="135"/>
      <c r="I52" s="137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7">
        <v>0</v>
      </c>
      <c r="Q52" s="137">
        <v>0</v>
      </c>
      <c r="R52" s="136">
        <f>IF(SUM(I52:O52)/1000&gt;0,(I52*9.31+J52*11628+K52*11070+L52*13898+M52*N52*1.163+O52*3293)/1000,SUM(P52:Q52))</f>
        <v>0</v>
      </c>
      <c r="S52" s="135"/>
      <c r="T52" s="134">
        <f>IF(SUM(I52:O52)&gt;0,(I52*9.31*247+J52*11628*311+K52*11070*311+L52*11049*311+M52*N52*1.163*440+O52*3293*6),(P52*683+Q52*350)*1000)/1000000</f>
        <v>0</v>
      </c>
      <c r="U52" s="127" t="e">
        <f>H52/S52</f>
        <v>#DIV/0!</v>
      </c>
      <c r="V52" s="126"/>
    </row>
    <row r="53" spans="1:22" ht="15" customHeight="1" x14ac:dyDescent="0.2">
      <c r="A53" s="140">
        <v>37</v>
      </c>
      <c r="B53" s="126"/>
      <c r="C53" s="126"/>
      <c r="D53" s="126"/>
      <c r="E53" s="139"/>
      <c r="F53" s="137"/>
      <c r="G53" s="137"/>
      <c r="H53" s="135"/>
      <c r="I53" s="137">
        <v>0</v>
      </c>
      <c r="J53" s="138">
        <v>0</v>
      </c>
      <c r="K53" s="138">
        <v>0</v>
      </c>
      <c r="L53" s="138">
        <v>0</v>
      </c>
      <c r="M53" s="138">
        <v>0</v>
      </c>
      <c r="N53" s="138">
        <v>0</v>
      </c>
      <c r="O53" s="138">
        <v>0</v>
      </c>
      <c r="P53" s="137">
        <v>0</v>
      </c>
      <c r="Q53" s="137">
        <v>0</v>
      </c>
      <c r="R53" s="136">
        <f>IF(SUM(I53:O53)/1000&gt;0,(I53*9.31+J53*11628+K53*11070+L53*13898+M53*N53*1.163+O53*3293)/1000,SUM(P53:Q53))</f>
        <v>0</v>
      </c>
      <c r="S53" s="135"/>
      <c r="T53" s="134">
        <f>IF(SUM(I53:O53)&gt;0,(I53*9.31*247+J53*11628*311+K53*11070*311+L53*11049*311+M53*N53*1.163*440+O53*3293*6),(P53*683+Q53*350)*1000)/1000000</f>
        <v>0</v>
      </c>
      <c r="U53" s="127" t="e">
        <f>H53/S53</f>
        <v>#DIV/0!</v>
      </c>
      <c r="V53" s="126"/>
    </row>
    <row r="54" spans="1:22" ht="15" customHeight="1" x14ac:dyDescent="0.2">
      <c r="A54" s="140">
        <v>38</v>
      </c>
      <c r="B54" s="126"/>
      <c r="C54" s="126"/>
      <c r="D54" s="126"/>
      <c r="E54" s="139"/>
      <c r="F54" s="137"/>
      <c r="G54" s="137"/>
      <c r="H54" s="135"/>
      <c r="I54" s="137">
        <v>0</v>
      </c>
      <c r="J54" s="138">
        <v>0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7">
        <v>0</v>
      </c>
      <c r="Q54" s="137">
        <v>0</v>
      </c>
      <c r="R54" s="136">
        <f>IF(SUM(I54:O54)/1000&gt;0,(I54*9.31+J54*11628+K54*11070+L54*13898+M54*N54*1.163+O54*3293)/1000,SUM(P54:Q54))</f>
        <v>0</v>
      </c>
      <c r="S54" s="135"/>
      <c r="T54" s="134">
        <f>IF(SUM(I54:O54)&gt;0,(I54*9.31*247+J54*11628*311+K54*11070*311+L54*11049*311+M54*N54*1.163*440+O54*3293*6),(P54*683+Q54*350)*1000)/1000000</f>
        <v>0</v>
      </c>
      <c r="U54" s="127" t="e">
        <f>H54/S54</f>
        <v>#DIV/0!</v>
      </c>
      <c r="V54" s="126"/>
    </row>
    <row r="55" spans="1:22" ht="15" customHeight="1" x14ac:dyDescent="0.2">
      <c r="A55" s="140">
        <v>39</v>
      </c>
      <c r="B55" s="126"/>
      <c r="C55" s="126"/>
      <c r="D55" s="126"/>
      <c r="E55" s="139"/>
      <c r="F55" s="137"/>
      <c r="G55" s="137"/>
      <c r="H55" s="135"/>
      <c r="I55" s="137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7">
        <v>0</v>
      </c>
      <c r="Q55" s="137">
        <v>0</v>
      </c>
      <c r="R55" s="136">
        <f>IF(SUM(I55:O55)/1000&gt;0,(I55*9.31+J55*11628+K55*11070+L55*13898+M55*N55*1.163+O55*3293)/1000,SUM(P55:Q55))</f>
        <v>0</v>
      </c>
      <c r="S55" s="135"/>
      <c r="T55" s="134">
        <f>IF(SUM(I55:O55)&gt;0,(I55*9.31*247+J55*11628*311+K55*11070*311+L55*11049*311+M55*N55*1.163*440+O55*3293*6),(P55*683+Q55*350)*1000)/1000000</f>
        <v>0</v>
      </c>
      <c r="U55" s="127" t="e">
        <f>H55/S55</f>
        <v>#DIV/0!</v>
      </c>
      <c r="V55" s="126"/>
    </row>
    <row r="56" spans="1:22" ht="15" customHeight="1" x14ac:dyDescent="0.2">
      <c r="A56" s="140">
        <v>40</v>
      </c>
      <c r="B56" s="126"/>
      <c r="C56" s="126"/>
      <c r="D56" s="126"/>
      <c r="E56" s="139"/>
      <c r="F56" s="137"/>
      <c r="G56" s="137"/>
      <c r="H56" s="135"/>
      <c r="I56" s="137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7">
        <v>0</v>
      </c>
      <c r="Q56" s="137">
        <v>0</v>
      </c>
      <c r="R56" s="136">
        <f>IF(SUM(I56:O56)/1000&gt;0,(I56*9.31+J56*11628+K56*11070+L56*13898+M56*N56*1.163+O56*3293)/1000,SUM(P56:Q56))</f>
        <v>0</v>
      </c>
      <c r="S56" s="135"/>
      <c r="T56" s="134">
        <f>IF(SUM(I56:O56)&gt;0,(I56*9.31*247+J56*11628*311+K56*11070*311+L56*11049*311+M56*N56*1.163*440+O56*3293*6),(P56*683+Q56*350)*1000)/1000000</f>
        <v>0</v>
      </c>
      <c r="U56" s="127" t="e">
        <f>H56/S56</f>
        <v>#DIV/0!</v>
      </c>
      <c r="V56" s="126"/>
    </row>
    <row r="57" spans="1:22" ht="15" customHeight="1" x14ac:dyDescent="0.2">
      <c r="A57" s="140">
        <v>41</v>
      </c>
      <c r="B57" s="126"/>
      <c r="C57" s="126"/>
      <c r="D57" s="126"/>
      <c r="E57" s="139"/>
      <c r="F57" s="137"/>
      <c r="G57" s="137"/>
      <c r="H57" s="135"/>
      <c r="I57" s="137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7">
        <v>0</v>
      </c>
      <c r="Q57" s="137">
        <v>0</v>
      </c>
      <c r="R57" s="136">
        <f>IF(SUM(I57:O57)/1000&gt;0,(I57*9.31+J57*11628+K57*11070+L57*13898+M57*N57*1.163+O57*3293)/1000,SUM(P57:Q57))</f>
        <v>0</v>
      </c>
      <c r="S57" s="135"/>
      <c r="T57" s="134">
        <f>IF(SUM(I57:O57)&gt;0,(I57*9.31*247+J57*11628*311+K57*11070*311+L57*11049*311+M57*N57*1.163*440+O57*3293*6),(P57*683+Q57*350)*1000)/1000000</f>
        <v>0</v>
      </c>
      <c r="U57" s="127" t="e">
        <f>H57/S57</f>
        <v>#DIV/0!</v>
      </c>
      <c r="V57" s="126"/>
    </row>
    <row r="58" spans="1:22" ht="15" customHeight="1" x14ac:dyDescent="0.2">
      <c r="A58" s="140">
        <v>42</v>
      </c>
      <c r="B58" s="126"/>
      <c r="C58" s="126"/>
      <c r="D58" s="126"/>
      <c r="E58" s="139"/>
      <c r="F58" s="137"/>
      <c r="G58" s="137"/>
      <c r="H58" s="135"/>
      <c r="I58" s="137">
        <v>0</v>
      </c>
      <c r="J58" s="138">
        <v>0</v>
      </c>
      <c r="K58" s="138">
        <v>0</v>
      </c>
      <c r="L58" s="138">
        <v>0</v>
      </c>
      <c r="M58" s="138">
        <v>0</v>
      </c>
      <c r="N58" s="138">
        <v>0</v>
      </c>
      <c r="O58" s="138">
        <v>0</v>
      </c>
      <c r="P58" s="137">
        <v>0</v>
      </c>
      <c r="Q58" s="137">
        <v>0</v>
      </c>
      <c r="R58" s="136">
        <f>IF(SUM(I58:O58)/1000&gt;0,(I58*9.31+J58*11628+K58*11070+L58*13898+M58*N58*1.163+O58*3293)/1000,SUM(P58:Q58))</f>
        <v>0</v>
      </c>
      <c r="S58" s="135"/>
      <c r="T58" s="134">
        <f>IF(SUM(I58:O58)&gt;0,(I58*9.31*247+J58*11628*311+K58*11070*311+L58*11049*311+M58*N58*1.163*440+O58*3293*6),(P58*683+Q58*350)*1000)/1000000</f>
        <v>0</v>
      </c>
      <c r="U58" s="127" t="e">
        <f>H58/S58</f>
        <v>#DIV/0!</v>
      </c>
      <c r="V58" s="126"/>
    </row>
    <row r="59" spans="1:22" ht="15" customHeight="1" x14ac:dyDescent="0.2">
      <c r="A59" s="140">
        <v>43</v>
      </c>
      <c r="B59" s="126"/>
      <c r="C59" s="126"/>
      <c r="D59" s="126"/>
      <c r="E59" s="139"/>
      <c r="F59" s="137"/>
      <c r="G59" s="137"/>
      <c r="H59" s="135"/>
      <c r="I59" s="137">
        <v>0</v>
      </c>
      <c r="J59" s="138">
        <v>0</v>
      </c>
      <c r="K59" s="138">
        <v>0</v>
      </c>
      <c r="L59" s="138">
        <v>0</v>
      </c>
      <c r="M59" s="138">
        <v>0</v>
      </c>
      <c r="N59" s="138">
        <v>0</v>
      </c>
      <c r="O59" s="138">
        <v>0</v>
      </c>
      <c r="P59" s="137">
        <v>0</v>
      </c>
      <c r="Q59" s="137">
        <v>0</v>
      </c>
      <c r="R59" s="136">
        <f>IF(SUM(I59:O59)/1000&gt;0,(I59*9.31+J59*11628+K59*11070+L59*13898+M59*N59*1.163+O59*3293)/1000,SUM(P59:Q59))</f>
        <v>0</v>
      </c>
      <c r="S59" s="135"/>
      <c r="T59" s="134">
        <f>IF(SUM(I59:O59)&gt;0,(I59*9.31*247+J59*11628*311+K59*11070*311+L59*11049*311+M59*N59*1.163*440+O59*3293*6),(P59*683+Q59*350)*1000)/1000000</f>
        <v>0</v>
      </c>
      <c r="U59" s="127" t="e">
        <f>H59/S59</f>
        <v>#DIV/0!</v>
      </c>
      <c r="V59" s="126"/>
    </row>
    <row r="60" spans="1:22" ht="15" customHeight="1" x14ac:dyDescent="0.2">
      <c r="A60" s="140">
        <v>44</v>
      </c>
      <c r="B60" s="141"/>
      <c r="C60" s="141"/>
      <c r="D60" s="141"/>
      <c r="E60" s="142"/>
      <c r="F60" s="137"/>
      <c r="G60" s="137"/>
      <c r="H60" s="137"/>
      <c r="I60" s="137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7">
        <v>0</v>
      </c>
      <c r="Q60" s="137">
        <v>0</v>
      </c>
      <c r="R60" s="136">
        <f>IF(SUM(I60:O60)/1000&gt;0,(I60*9.31+J60*11628+K60*11070+L60*13898+M60*N60*1.163+O60*3293)/1000,SUM(P60:Q60))</f>
        <v>0</v>
      </c>
      <c r="S60" s="137"/>
      <c r="T60" s="134">
        <f>IF(SUM(I60:O60)&gt;0,(I60*9.31*247+J60*11628*311+K60*11070*311+L60*11049*311+M60*N60*1.163*440+O60*3293*6),(P60*683+Q60*350)*1000)/1000000</f>
        <v>0</v>
      </c>
      <c r="U60" s="127" t="e">
        <f>H60/S60</f>
        <v>#DIV/0!</v>
      </c>
      <c r="V60" s="141"/>
    </row>
    <row r="61" spans="1:22" ht="16.5" customHeight="1" x14ac:dyDescent="0.2">
      <c r="A61" s="140">
        <v>45</v>
      </c>
      <c r="B61" s="141"/>
      <c r="C61" s="141"/>
      <c r="D61" s="141"/>
      <c r="E61" s="142"/>
      <c r="F61" s="137"/>
      <c r="G61" s="137"/>
      <c r="H61" s="137"/>
      <c r="I61" s="137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7">
        <v>0</v>
      </c>
      <c r="Q61" s="137">
        <v>0</v>
      </c>
      <c r="R61" s="136">
        <f>IF(SUM(I61:O61)/1000&gt;0,(I61*9.31+J61*11628+K61*11070+L61*13898+M61*N61*1.163+O61*3293)/1000,SUM(P61:Q61))</f>
        <v>0</v>
      </c>
      <c r="S61" s="137"/>
      <c r="T61" s="134">
        <f>IF(SUM(I61:O61)&gt;0,(I61*9.31*247+J61*11628*311+K61*11070*311+L61*11049*311+M61*N61*1.163*440+O61*3293*6),(P61*683+Q61*350)*1000)/1000000</f>
        <v>0</v>
      </c>
      <c r="U61" s="127" t="e">
        <f>H61/S61</f>
        <v>#DIV/0!</v>
      </c>
      <c r="V61" s="141"/>
    </row>
    <row r="62" spans="1:22" ht="15" customHeight="1" x14ac:dyDescent="0.2">
      <c r="A62" s="140">
        <v>46</v>
      </c>
      <c r="B62" s="141"/>
      <c r="C62" s="141"/>
      <c r="D62" s="141"/>
      <c r="E62" s="142"/>
      <c r="F62" s="137"/>
      <c r="G62" s="137"/>
      <c r="H62" s="137"/>
      <c r="I62" s="137">
        <v>0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7">
        <v>0</v>
      </c>
      <c r="Q62" s="137">
        <v>0</v>
      </c>
      <c r="R62" s="136">
        <f>IF(SUM(I62:O62)/1000&gt;0,(I62*9.31+J62*11628+K62*11070+L62*13898+M62*N62*1.163+O62*3293)/1000,SUM(P62:Q62))</f>
        <v>0</v>
      </c>
      <c r="S62" s="137"/>
      <c r="T62" s="134">
        <f>IF(SUM(I62:O62)&gt;0,(I62*9.31*247+J62*11628*311+K62*11070*311+L62*11049*311+M62*N62*1.163*440+O62*3293*6),(P62*683+Q62*350)*1000)/1000000</f>
        <v>0</v>
      </c>
      <c r="U62" s="127" t="e">
        <f>H62/S62</f>
        <v>#DIV/0!</v>
      </c>
      <c r="V62" s="141"/>
    </row>
    <row r="63" spans="1:22" ht="15" customHeight="1" x14ac:dyDescent="0.2">
      <c r="A63" s="140">
        <v>47</v>
      </c>
      <c r="B63" s="126"/>
      <c r="C63" s="126"/>
      <c r="D63" s="126"/>
      <c r="E63" s="139"/>
      <c r="F63" s="137"/>
      <c r="G63" s="137"/>
      <c r="H63" s="135"/>
      <c r="I63" s="137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7">
        <v>0</v>
      </c>
      <c r="Q63" s="137">
        <v>0</v>
      </c>
      <c r="R63" s="136">
        <f>IF(SUM(I63:O63)/1000&gt;0,(I63*9.31+J63*11628+K63*11070+L63*13898+M63*N63*1.163+O63*3293)/1000,SUM(P63:Q63))</f>
        <v>0</v>
      </c>
      <c r="S63" s="135"/>
      <c r="T63" s="134">
        <f>IF(SUM(I63:O63)&gt;0,(I63*9.31*247+J63*11628*311+K63*11070*311+L63*11049*311+M63*N63*1.163*440+O63*3293*6),(P63*683+Q63*350)*1000)/1000000</f>
        <v>0</v>
      </c>
      <c r="U63" s="127" t="e">
        <f>H63/S63</f>
        <v>#DIV/0!</v>
      </c>
      <c r="V63" s="126"/>
    </row>
    <row r="64" spans="1:22" ht="15" customHeight="1" x14ac:dyDescent="0.2">
      <c r="A64" s="140">
        <v>48</v>
      </c>
      <c r="B64" s="126"/>
      <c r="C64" s="126"/>
      <c r="D64" s="126"/>
      <c r="E64" s="139"/>
      <c r="F64" s="137"/>
      <c r="G64" s="137"/>
      <c r="H64" s="135"/>
      <c r="I64" s="137">
        <v>0</v>
      </c>
      <c r="J64" s="138">
        <v>0</v>
      </c>
      <c r="K64" s="138">
        <v>0</v>
      </c>
      <c r="L64" s="138">
        <v>0</v>
      </c>
      <c r="M64" s="138">
        <v>0</v>
      </c>
      <c r="N64" s="138">
        <v>0</v>
      </c>
      <c r="O64" s="138">
        <v>0</v>
      </c>
      <c r="P64" s="137">
        <v>0</v>
      </c>
      <c r="Q64" s="137">
        <v>0</v>
      </c>
      <c r="R64" s="136">
        <f>IF(SUM(I64:O64)/1000&gt;0,(I64*9.31+J64*11628+K64*11070+L64*13898+M64*N64*1.163+O64*3293)/1000,SUM(P64:Q64))</f>
        <v>0</v>
      </c>
      <c r="S64" s="135"/>
      <c r="T64" s="134">
        <f>IF(SUM(I64:O64)&gt;0,(I64*9.31*247+J64*11628*311+K64*11070*311+L64*11049*311+M64*N64*1.163*440+O64*3293*6),(P64*683+Q64*350)*1000)/1000000</f>
        <v>0</v>
      </c>
      <c r="U64" s="127" t="e">
        <f>H64/S64</f>
        <v>#DIV/0!</v>
      </c>
      <c r="V64" s="126"/>
    </row>
    <row r="65" spans="1:22" ht="15" customHeight="1" x14ac:dyDescent="0.2">
      <c r="A65" s="140">
        <v>49</v>
      </c>
      <c r="B65" s="126"/>
      <c r="C65" s="126"/>
      <c r="D65" s="126"/>
      <c r="E65" s="139"/>
      <c r="F65" s="137"/>
      <c r="G65" s="137"/>
      <c r="H65" s="135"/>
      <c r="I65" s="137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7">
        <v>0</v>
      </c>
      <c r="Q65" s="137">
        <v>0</v>
      </c>
      <c r="R65" s="136">
        <f>IF(SUM(I65:O65)/1000&gt;0,(I65*9.31+J65*11628+K65*11070+L65*13898+M65*N65*1.163+O65*3293)/1000,SUM(P65:Q65))</f>
        <v>0</v>
      </c>
      <c r="S65" s="135"/>
      <c r="T65" s="134">
        <f>IF(SUM(I65:O65)&gt;0,(I65*9.31*247+J65*11628*311+K65*11070*311+L65*11049*311+M65*N65*1.163*440+O65*3293*6),(P65*683+Q65*350)*1000)/1000000</f>
        <v>0</v>
      </c>
      <c r="U65" s="127" t="e">
        <f>H65/S65</f>
        <v>#DIV/0!</v>
      </c>
      <c r="V65" s="126"/>
    </row>
    <row r="66" spans="1:22" ht="15" customHeight="1" x14ac:dyDescent="0.2">
      <c r="A66" s="140">
        <v>50</v>
      </c>
      <c r="B66" s="126"/>
      <c r="C66" s="126"/>
      <c r="D66" s="126"/>
      <c r="E66" s="139"/>
      <c r="F66" s="137"/>
      <c r="G66" s="137"/>
      <c r="H66" s="135"/>
      <c r="I66" s="137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7">
        <v>0</v>
      </c>
      <c r="Q66" s="137">
        <v>0</v>
      </c>
      <c r="R66" s="136">
        <f>IF(SUM(I66:O66)/1000&gt;0,(I66*9.31+J66*11628+K66*11070+L66*13898+M66*N66*1.163+O66*3293)/1000,SUM(P66:Q66))</f>
        <v>0</v>
      </c>
      <c r="S66" s="135"/>
      <c r="T66" s="134">
        <f>IF(SUM(I66:O66)&gt;0,(I66*9.31*247+J66*11628*311+K66*11070*311+L66*11049*311+M66*N66*1.163*440+O66*3293*6),(P66*683+Q66*350)*1000)/1000000</f>
        <v>0</v>
      </c>
      <c r="U66" s="127" t="e">
        <f>H66/S66</f>
        <v>#DIV/0!</v>
      </c>
      <c r="V66" s="126"/>
    </row>
    <row r="67" spans="1:22" ht="15" customHeight="1" x14ac:dyDescent="0.2">
      <c r="A67" s="140">
        <v>51</v>
      </c>
      <c r="B67" s="126"/>
      <c r="C67" s="126"/>
      <c r="D67" s="126"/>
      <c r="E67" s="139"/>
      <c r="F67" s="137"/>
      <c r="G67" s="137"/>
      <c r="H67" s="135"/>
      <c r="I67" s="137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7">
        <v>0</v>
      </c>
      <c r="Q67" s="137">
        <v>0</v>
      </c>
      <c r="R67" s="136">
        <f>IF(SUM(I67:O67)/1000&gt;0,(I67*9.31+J67*11628+K67*11070+L67*13898+M67*N67*1.163+O67*3293)/1000,SUM(P67:Q67))</f>
        <v>0</v>
      </c>
      <c r="S67" s="135"/>
      <c r="T67" s="134">
        <f>IF(SUM(I67:O67)&gt;0,(I67*9.31*247+J67*11628*311+K67*11070*311+L67*11049*311+M67*N67*1.163*440+O67*3293*6),(P67*683+Q67*350)*1000)/1000000</f>
        <v>0</v>
      </c>
      <c r="U67" s="127" t="e">
        <f>H67/S67</f>
        <v>#DIV/0!</v>
      </c>
      <c r="V67" s="126"/>
    </row>
    <row r="68" spans="1:22" ht="15" customHeight="1" x14ac:dyDescent="0.2">
      <c r="A68" s="140">
        <v>52</v>
      </c>
      <c r="B68" s="126"/>
      <c r="C68" s="126"/>
      <c r="D68" s="126"/>
      <c r="E68" s="139"/>
      <c r="F68" s="137"/>
      <c r="G68" s="137"/>
      <c r="H68" s="135"/>
      <c r="I68" s="137">
        <v>0</v>
      </c>
      <c r="J68" s="138">
        <v>0</v>
      </c>
      <c r="K68" s="138">
        <v>0</v>
      </c>
      <c r="L68" s="138">
        <v>0</v>
      </c>
      <c r="M68" s="138">
        <v>0</v>
      </c>
      <c r="N68" s="138">
        <v>0</v>
      </c>
      <c r="O68" s="138">
        <v>0</v>
      </c>
      <c r="P68" s="137">
        <v>0</v>
      </c>
      <c r="Q68" s="137">
        <v>0</v>
      </c>
      <c r="R68" s="136">
        <f>IF(SUM(I68:O68)/1000&gt;0,(I68*9.31+J68*11628+K68*11070+L68*13898+M68*N68*1.163+O68*3293)/1000,SUM(P68:Q68))</f>
        <v>0</v>
      </c>
      <c r="S68" s="135"/>
      <c r="T68" s="134">
        <f>IF(SUM(I68:O68)&gt;0,(I68*9.31*247+J68*11628*311+K68*11070*311+L68*11049*311+M68*N68*1.163*440+O68*3293*6),(P68*683+Q68*350)*1000)/1000000</f>
        <v>0</v>
      </c>
      <c r="U68" s="127" t="e">
        <f>H68/S68</f>
        <v>#DIV/0!</v>
      </c>
      <c r="V68" s="126"/>
    </row>
    <row r="69" spans="1:22" ht="15" customHeight="1" x14ac:dyDescent="0.2">
      <c r="A69" s="140">
        <v>53</v>
      </c>
      <c r="B69" s="126"/>
      <c r="C69" s="126"/>
      <c r="D69" s="126"/>
      <c r="E69" s="139"/>
      <c r="F69" s="137"/>
      <c r="G69" s="137"/>
      <c r="H69" s="135"/>
      <c r="I69" s="137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7">
        <v>0</v>
      </c>
      <c r="Q69" s="137">
        <v>0</v>
      </c>
      <c r="R69" s="136">
        <f>IF(SUM(I69:O69)/1000&gt;0,(I69*9.31+J69*11628+K69*11070+L69*13898+M69*N69*1.163+O69*3293)/1000,SUM(P69:Q69))</f>
        <v>0</v>
      </c>
      <c r="S69" s="135"/>
      <c r="T69" s="134">
        <f>IF(SUM(I69:O69)&gt;0,(I69*9.31*247+J69*11628*311+K69*11070*311+L69*11049*311+M69*N69*1.163*440+O69*3293*6),(P69*683+Q69*350)*1000)/1000000</f>
        <v>0</v>
      </c>
      <c r="U69" s="127" t="e">
        <f>H69/S69</f>
        <v>#DIV/0!</v>
      </c>
      <c r="V69" s="126"/>
    </row>
    <row r="70" spans="1:22" ht="15" customHeight="1" x14ac:dyDescent="0.2">
      <c r="A70" s="140">
        <v>54</v>
      </c>
      <c r="B70" s="126"/>
      <c r="C70" s="126"/>
      <c r="D70" s="126"/>
      <c r="E70" s="139"/>
      <c r="F70" s="137"/>
      <c r="G70" s="137"/>
      <c r="H70" s="135"/>
      <c r="I70" s="137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7">
        <v>0</v>
      </c>
      <c r="Q70" s="137">
        <v>0</v>
      </c>
      <c r="R70" s="136">
        <f>IF(SUM(I70:O70)/1000&gt;0,(I70*9.31+J70*11628+K70*11070+L70*13898+M70*N70*1.163+O70*3293)/1000,SUM(P70:Q70))</f>
        <v>0</v>
      </c>
      <c r="S70" s="135"/>
      <c r="T70" s="134">
        <f>IF(SUM(I70:O70)&gt;0,(I70*9.31*247+J70*11628*311+K70*11070*311+L70*11049*311+M70*N70*1.163*440+O70*3293*6),(P70*683+Q70*350)*1000)/1000000</f>
        <v>0</v>
      </c>
      <c r="U70" s="127" t="e">
        <f>H70/S70</f>
        <v>#DIV/0!</v>
      </c>
      <c r="V70" s="126"/>
    </row>
    <row r="71" spans="1:22" ht="15" customHeight="1" x14ac:dyDescent="0.2">
      <c r="A71" s="140">
        <v>55</v>
      </c>
      <c r="B71" s="126"/>
      <c r="C71" s="126"/>
      <c r="D71" s="126"/>
      <c r="E71" s="139"/>
      <c r="F71" s="137"/>
      <c r="G71" s="137"/>
      <c r="H71" s="135"/>
      <c r="I71" s="137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7">
        <v>0</v>
      </c>
      <c r="Q71" s="137">
        <v>0</v>
      </c>
      <c r="R71" s="136">
        <f>IF(SUM(I71:O71)/1000&gt;0,(I71*9.31+J71*11628+K71*11070+L71*13898+M71*N71*1.163+O71*3293)/1000,SUM(P71:Q71))</f>
        <v>0</v>
      </c>
      <c r="S71" s="135"/>
      <c r="T71" s="134">
        <f>IF(SUM(I71:O71)&gt;0,(I71*9.31*247+J71*11628*311+K71*11070*311+L71*11049*311+M71*N71*1.163*440+O71*3293*6),(P71*683+Q71*350)*1000)/1000000</f>
        <v>0</v>
      </c>
      <c r="U71" s="127" t="e">
        <f>H71/S71</f>
        <v>#DIV/0!</v>
      </c>
      <c r="V71" s="126"/>
    </row>
    <row r="72" spans="1:22" ht="15" customHeight="1" x14ac:dyDescent="0.2">
      <c r="A72" s="140">
        <v>56</v>
      </c>
      <c r="B72" s="126"/>
      <c r="C72" s="126"/>
      <c r="D72" s="126"/>
      <c r="E72" s="139"/>
      <c r="F72" s="137"/>
      <c r="G72" s="137"/>
      <c r="H72" s="135"/>
      <c r="I72" s="137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7">
        <v>0</v>
      </c>
      <c r="Q72" s="137">
        <v>0</v>
      </c>
      <c r="R72" s="136">
        <f>IF(SUM(I72:O72)/1000&gt;0,(I72*9.31+J72*11628+K72*11070+L72*13898+M72*N72*1.163+O72*3293)/1000,SUM(P72:Q72))</f>
        <v>0</v>
      </c>
      <c r="S72" s="135"/>
      <c r="T72" s="134">
        <f>IF(SUM(I72:O72)&gt;0,(I72*9.31*247+J72*11628*311+K72*11070*311+L72*11049*311+M72*N72*1.163*440+O72*3293*6),(P72*683+Q72*350)*1000)/1000000</f>
        <v>0</v>
      </c>
      <c r="U72" s="127" t="e">
        <f>H72/S72</f>
        <v>#DIV/0!</v>
      </c>
      <c r="V72" s="126"/>
    </row>
    <row r="73" spans="1:22" ht="15" customHeight="1" x14ac:dyDescent="0.2">
      <c r="A73" s="140">
        <v>57</v>
      </c>
      <c r="B73" s="126"/>
      <c r="C73" s="126"/>
      <c r="D73" s="126"/>
      <c r="E73" s="139"/>
      <c r="F73" s="137"/>
      <c r="G73" s="137"/>
      <c r="H73" s="135"/>
      <c r="I73" s="137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7">
        <v>0</v>
      </c>
      <c r="Q73" s="137">
        <v>0</v>
      </c>
      <c r="R73" s="136">
        <f>IF(SUM(I73:O73)/1000&gt;0,(I73*9.31+J73*11628+K73*11070+L73*13898+M73*N73*1.163+O73*3293)/1000,SUM(P73:Q73))</f>
        <v>0</v>
      </c>
      <c r="S73" s="135"/>
      <c r="T73" s="134">
        <f>IF(SUM(I73:O73)&gt;0,(I73*9.31*247+J73*11628*311+K73*11070*311+L73*11049*311+M73*N73*1.163*440+O73*3293*6),(P73*683+Q73*350)*1000)/1000000</f>
        <v>0</v>
      </c>
      <c r="U73" s="127" t="e">
        <f>H73/S73</f>
        <v>#DIV/0!</v>
      </c>
      <c r="V73" s="126"/>
    </row>
    <row r="74" spans="1:22" ht="15" customHeight="1" x14ac:dyDescent="0.2">
      <c r="A74" s="140">
        <v>58</v>
      </c>
      <c r="B74" s="126"/>
      <c r="C74" s="126"/>
      <c r="D74" s="126"/>
      <c r="E74" s="139"/>
      <c r="F74" s="137"/>
      <c r="G74" s="137"/>
      <c r="H74" s="135"/>
      <c r="I74" s="137">
        <v>0</v>
      </c>
      <c r="J74" s="138">
        <v>0</v>
      </c>
      <c r="K74" s="138">
        <v>0</v>
      </c>
      <c r="L74" s="138">
        <v>0</v>
      </c>
      <c r="M74" s="138">
        <v>0</v>
      </c>
      <c r="N74" s="138">
        <v>0</v>
      </c>
      <c r="O74" s="138">
        <v>0</v>
      </c>
      <c r="P74" s="137">
        <v>0</v>
      </c>
      <c r="Q74" s="137">
        <v>0</v>
      </c>
      <c r="R74" s="136">
        <f>IF(SUM(I74:O74)/1000&gt;0,(I74*9.31+J74*11628+K74*11070+L74*13898+M74*N74*1.163+O74*3293)/1000,SUM(P74:Q74))</f>
        <v>0</v>
      </c>
      <c r="S74" s="135"/>
      <c r="T74" s="134">
        <f>IF(SUM(I74:O74)&gt;0,(I74*9.31*247+J74*11628*311+K74*11070*311+L74*11049*311+M74*N74*1.163*440+O74*3293*6),(P74*683+Q74*350)*1000)/1000000</f>
        <v>0</v>
      </c>
      <c r="U74" s="127" t="e">
        <f>H74/S74</f>
        <v>#DIV/0!</v>
      </c>
      <c r="V74" s="126"/>
    </row>
    <row r="75" spans="1:22" ht="15" customHeight="1" x14ac:dyDescent="0.2">
      <c r="A75" s="140">
        <v>59</v>
      </c>
      <c r="B75" s="126"/>
      <c r="C75" s="126"/>
      <c r="D75" s="126"/>
      <c r="E75" s="139"/>
      <c r="F75" s="137"/>
      <c r="G75" s="137"/>
      <c r="H75" s="135"/>
      <c r="I75" s="137">
        <v>0</v>
      </c>
      <c r="J75" s="138">
        <v>0</v>
      </c>
      <c r="K75" s="138">
        <v>0</v>
      </c>
      <c r="L75" s="138">
        <v>0</v>
      </c>
      <c r="M75" s="138">
        <v>0</v>
      </c>
      <c r="N75" s="138">
        <v>0</v>
      </c>
      <c r="O75" s="138">
        <v>0</v>
      </c>
      <c r="P75" s="137">
        <v>0</v>
      </c>
      <c r="Q75" s="137">
        <v>0</v>
      </c>
      <c r="R75" s="136">
        <f>IF(SUM(I75:O75)/1000&gt;0,(I75*9.31+J75*11628+K75*11070+L75*13898+M75*N75*1.163+O75*3293)/1000,SUM(P75:Q75))</f>
        <v>0</v>
      </c>
      <c r="S75" s="135"/>
      <c r="T75" s="134">
        <f>IF(SUM(I75:O75)&gt;0,(I75*9.31*247+J75*11628*311+K75*11070*311+L75*11049*311+M75*N75*1.163*440+O75*3293*6),(P75*683+Q75*350)*1000)/1000000</f>
        <v>0</v>
      </c>
      <c r="U75" s="127" t="e">
        <f>H75/S75</f>
        <v>#DIV/0!</v>
      </c>
      <c r="V75" s="126"/>
    </row>
    <row r="76" spans="1:22" ht="15" customHeight="1" x14ac:dyDescent="0.2">
      <c r="A76" s="140">
        <v>60</v>
      </c>
      <c r="B76" s="126"/>
      <c r="C76" s="126"/>
      <c r="D76" s="126"/>
      <c r="E76" s="139"/>
      <c r="F76" s="137"/>
      <c r="G76" s="137"/>
      <c r="H76" s="135"/>
      <c r="I76" s="137">
        <v>0</v>
      </c>
      <c r="J76" s="138">
        <v>0</v>
      </c>
      <c r="K76" s="138">
        <v>0</v>
      </c>
      <c r="L76" s="138">
        <v>0</v>
      </c>
      <c r="M76" s="138">
        <v>0</v>
      </c>
      <c r="N76" s="138">
        <v>0</v>
      </c>
      <c r="O76" s="138">
        <v>0</v>
      </c>
      <c r="P76" s="137">
        <v>0</v>
      </c>
      <c r="Q76" s="137">
        <v>0</v>
      </c>
      <c r="R76" s="136">
        <f>IF(SUM(I76:O76)/1000&gt;0,(I76*9.31+J76*11628+K76*11070+L76*13898+M76*N76*1.163+O76*3293)/1000,SUM(P76:Q76))</f>
        <v>0</v>
      </c>
      <c r="S76" s="135"/>
      <c r="T76" s="134">
        <f>IF(SUM(I76:O76)&gt;0,(I76*9.31*247+J76*11628*311+K76*11070*311+L76*11049*311+M76*N76*1.163*440+O76*3293*6),(P76*683+Q76*350)*1000)/1000000</f>
        <v>0</v>
      </c>
      <c r="U76" s="127" t="e">
        <f>H76/S76</f>
        <v>#DIV/0!</v>
      </c>
      <c r="V76" s="126"/>
    </row>
    <row r="77" spans="1:22" ht="21.75" customHeight="1" x14ac:dyDescent="0.2">
      <c r="A77" s="133" t="s">
        <v>44</v>
      </c>
      <c r="B77" s="132"/>
      <c r="C77" s="132"/>
      <c r="D77" s="132"/>
      <c r="E77" s="132"/>
      <c r="F77" s="132"/>
      <c r="G77" s="131"/>
      <c r="H77" s="129">
        <f>SUM(H17:H76)</f>
        <v>0</v>
      </c>
      <c r="I77" s="129">
        <f>SUM(I17:I76)</f>
        <v>0</v>
      </c>
      <c r="J77" s="129">
        <f>SUM(J17:J76)</f>
        <v>0</v>
      </c>
      <c r="K77" s="129">
        <f>SUM(K17:K76)</f>
        <v>0</v>
      </c>
      <c r="L77" s="129">
        <f>SUM(L17:L76)</f>
        <v>0</v>
      </c>
      <c r="M77" s="129">
        <f>SUM(M17:M76)</f>
        <v>0</v>
      </c>
      <c r="N77" s="129">
        <f>SUM(N17:N76)</f>
        <v>0</v>
      </c>
      <c r="O77" s="129">
        <f>SUM(O17:O76)</f>
        <v>0</v>
      </c>
      <c r="P77" s="129">
        <f>SUM(P17:P76)</f>
        <v>0</v>
      </c>
      <c r="Q77" s="129">
        <f>SUM(Q17:Q76)</f>
        <v>0</v>
      </c>
      <c r="R77" s="130">
        <f>SUM(R17:R76)</f>
        <v>0</v>
      </c>
      <c r="S77" s="129">
        <f>SUM(S17:S76)</f>
        <v>0</v>
      </c>
      <c r="T77" s="128">
        <f>SUM(T17:T76)</f>
        <v>0</v>
      </c>
      <c r="U77" s="127" t="e">
        <f>H77/S77</f>
        <v>#DIV/0!</v>
      </c>
      <c r="V77" s="126"/>
    </row>
    <row r="78" spans="1:22" ht="45" customHeight="1" x14ac:dyDescent="0.2">
      <c r="A78" s="125" t="s">
        <v>43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Q78" s="121" t="s">
        <v>42</v>
      </c>
      <c r="R78" s="121"/>
      <c r="S78" s="124"/>
      <c r="T78" s="124"/>
      <c r="U78" s="124"/>
      <c r="V78" s="124"/>
    </row>
    <row r="79" spans="1:22" ht="14.25" customHeight="1" x14ac:dyDescent="0.2">
      <c r="Q79" s="118"/>
      <c r="R79" s="117" t="s">
        <v>41</v>
      </c>
      <c r="S79" s="117"/>
      <c r="T79" s="117"/>
      <c r="U79" s="117"/>
      <c r="V79" s="117"/>
    </row>
    <row r="80" spans="1:22" ht="18" customHeight="1" x14ac:dyDescent="0.2">
      <c r="Q80" s="118"/>
      <c r="R80" s="117"/>
      <c r="S80" s="117"/>
      <c r="T80" s="117"/>
      <c r="U80" s="117"/>
      <c r="V80" s="117"/>
    </row>
    <row r="81" spans="2:22" ht="24" customHeight="1" x14ac:dyDescent="0.25">
      <c r="B81" s="123" t="s">
        <v>40</v>
      </c>
      <c r="C81" s="122" t="s">
        <v>39</v>
      </c>
      <c r="Q81" s="121" t="s">
        <v>38</v>
      </c>
      <c r="R81" s="121"/>
      <c r="S81" s="120"/>
      <c r="T81" s="120"/>
      <c r="U81" s="120"/>
      <c r="V81" s="119"/>
    </row>
    <row r="82" spans="2:22" ht="15.75" customHeight="1" x14ac:dyDescent="0.2">
      <c r="Q82" s="118"/>
      <c r="R82" s="117" t="s">
        <v>37</v>
      </c>
      <c r="S82" s="117"/>
      <c r="T82" s="117"/>
      <c r="U82" s="117"/>
      <c r="V82" s="117"/>
    </row>
    <row r="83" spans="2:22" ht="15.75" customHeight="1" x14ac:dyDescent="0.2">
      <c r="Q83" s="118"/>
      <c r="R83" s="117"/>
      <c r="S83" s="117"/>
      <c r="T83" s="117"/>
      <c r="U83" s="117"/>
      <c r="V83" s="117"/>
    </row>
    <row r="84" spans="2:22" ht="15.75" x14ac:dyDescent="0.25">
      <c r="R84" s="116"/>
      <c r="S84" s="116"/>
      <c r="T84" s="115"/>
      <c r="U84" s="115"/>
      <c r="V84" s="115"/>
    </row>
  </sheetData>
  <sheetProtection password="8D65" sheet="1" formatRows="0" selectLockedCells="1"/>
  <mergeCells count="44">
    <mergeCell ref="U6:V6"/>
    <mergeCell ref="E8:G8"/>
    <mergeCell ref="R8:T9"/>
    <mergeCell ref="A9:B9"/>
    <mergeCell ref="I11:U11"/>
    <mergeCell ref="T12:T14"/>
    <mergeCell ref="A7:H7"/>
    <mergeCell ref="R7:T7"/>
    <mergeCell ref="A8:B8"/>
    <mergeCell ref="C4:V4"/>
    <mergeCell ref="A6:D6"/>
    <mergeCell ref="E6:L6"/>
    <mergeCell ref="M6:N6"/>
    <mergeCell ref="R6:T6"/>
    <mergeCell ref="O13:O14"/>
    <mergeCell ref="P13:P14"/>
    <mergeCell ref="Q13:Q14"/>
    <mergeCell ref="S12:S14"/>
    <mergeCell ref="R79:V80"/>
    <mergeCell ref="Q81:R81"/>
    <mergeCell ref="V11:V14"/>
    <mergeCell ref="I12:O12"/>
    <mergeCell ref="P12:Q12"/>
    <mergeCell ref="R12:R14"/>
    <mergeCell ref="B11:B14"/>
    <mergeCell ref="C11:C14"/>
    <mergeCell ref="H11:H14"/>
    <mergeCell ref="R82:V83"/>
    <mergeCell ref="U12:U14"/>
    <mergeCell ref="I13:I14"/>
    <mergeCell ref="J13:J14"/>
    <mergeCell ref="K13:K14"/>
    <mergeCell ref="L13:L14"/>
    <mergeCell ref="M13:N13"/>
    <mergeCell ref="A10:B10"/>
    <mergeCell ref="E9:G9"/>
    <mergeCell ref="A77:G77"/>
    <mergeCell ref="A78:M78"/>
    <mergeCell ref="Q78:R78"/>
    <mergeCell ref="D11:D14"/>
    <mergeCell ref="E11:E14"/>
    <mergeCell ref="F11:F14"/>
    <mergeCell ref="G11:G14"/>
    <mergeCell ref="A11:A14"/>
  </mergeCells>
  <dataValidations count="3">
    <dataValidation type="list" allowBlank="1" showInputMessage="1" showErrorMessage="1" sqref="A6:D6">
      <formula1>Поле</formula1>
    </dataValidation>
    <dataValidation type="list" allowBlank="1" showInputMessage="1" showErrorMessage="1" sqref="F17:F76">
      <formula1>Фин</formula1>
    </dataValidation>
    <dataValidation type="list" allowBlank="1" showInputMessage="1" showErrorMessage="1" sqref="G17:G76">
      <formula1>Сек</formula1>
    </dataValidation>
  </dataValidations>
  <pageMargins left="0.43307086614173229" right="0.27559055118110237" top="0.43307086614173229" bottom="0.3" header="0.51181102362204722" footer="0.24"/>
  <pageSetup paperSize="9" scale="6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Общи данни</vt:lpstr>
      <vt:lpstr>Форма ПП</vt:lpstr>
      <vt:lpstr>Sheet2</vt:lpstr>
      <vt:lpstr>'Общи данни'!Print_Area</vt:lpstr>
      <vt:lpstr>'Форма ПП'!Print_Titles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ico</dc:creator>
  <cp:lastModifiedBy>ico</cp:lastModifiedBy>
  <dcterms:created xsi:type="dcterms:W3CDTF">2019-11-08T11:39:37Z</dcterms:created>
  <dcterms:modified xsi:type="dcterms:W3CDTF">2019-11-08T11:43:10Z</dcterms:modified>
</cp:coreProperties>
</file>